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ate1904="1"/>
  <mc:AlternateContent xmlns:mc="http://schemas.openxmlformats.org/markup-compatibility/2006">
    <mc:Choice Requires="x15">
      <x15ac:absPath xmlns:x15ac="http://schemas.microsoft.com/office/spreadsheetml/2010/11/ac" url="C:\Users\cacalla\Dropbox\Economics\Forecast History\2022_2 July\"/>
    </mc:Choice>
  </mc:AlternateContent>
  <xr:revisionPtr revIDLastSave="0" documentId="13_ncr:1_{2A44D0F4-28DD-430D-9A90-99F7F1F283FE}" xr6:coauthVersionLast="45" xr6:coauthVersionMax="45" xr10:uidLastSave="{00000000-0000-0000-0000-000000000000}"/>
  <bookViews>
    <workbookView xWindow="-108" yWindow="-108" windowWidth="23256" windowHeight="12576" tabRatio="681" xr2:uid="{00000000-000D-0000-FFFF-FFFF00000000}"/>
  </bookViews>
  <sheets>
    <sheet name="Contents" sheetId="20" r:id="rId1"/>
    <sheet name="Countywide AV" sheetId="16" r:id="rId2"/>
    <sheet name="Unincorporated AV" sheetId="18" r:id="rId3"/>
    <sheet name="Countywide NC" sheetId="17" r:id="rId4"/>
    <sheet name="Unincorporated NC" sheetId="19" r:id="rId5"/>
    <sheet name="Sales and Use Taxbase" sheetId="26" r:id="rId6"/>
    <sheet name="Local Sales Tax" sheetId="1" r:id="rId7"/>
    <sheet name="Transit Sales Tax" sheetId="8" r:id="rId8"/>
    <sheet name="Mental Health Sales Tax" sheetId="21" r:id="rId9"/>
    <sheet name="CJ Sales Tax" sheetId="9" r:id="rId10"/>
    <sheet name="Health Thru Housing Sales Tax" sheetId="85" r:id="rId11"/>
    <sheet name="Seattle TBD Sales Tax" sheetId="84" r:id="rId12"/>
    <sheet name="Hotel Sales Tax" sheetId="10" r:id="rId13"/>
    <sheet name="Hotel Tax (HB 2015)" sheetId="80" r:id="rId14"/>
    <sheet name="Rental Car Sales Tax" sheetId="11" r:id="rId15"/>
    <sheet name="REET" sheetId="4" r:id="rId16"/>
    <sheet name="Investment Pool Nom" sheetId="5" r:id="rId17"/>
    <sheet name="Investment Pool Real" sheetId="35" r:id="rId18"/>
    <sheet name="CPI-U" sheetId="34" r:id="rId19"/>
    <sheet name="CPI-W" sheetId="7" r:id="rId20"/>
    <sheet name="Seattle CPI-U" sheetId="33" r:id="rId21"/>
    <sheet name="Seattle CPI-W" sheetId="13" r:id="rId22"/>
    <sheet name="COLA(new)" sheetId="62" r:id="rId23"/>
    <sheet name="Pharmaceuticals PPI" sheetId="14" r:id="rId24"/>
    <sheet name="Transportation CPI" sheetId="15" r:id="rId25"/>
    <sheet name="Retail Gas" sheetId="37" r:id="rId26"/>
    <sheet name="Diesel and Gas" sheetId="32" r:id="rId27"/>
    <sheet name="Docs" sheetId="81" r:id="rId28"/>
    <sheet name="Gambling" sheetId="69" r:id="rId29"/>
    <sheet name="E911" sheetId="82" r:id="rId30"/>
    <sheet name="Delinquencies" sheetId="83" r:id="rId31"/>
    <sheet name="CX" sheetId="39" r:id="rId32"/>
    <sheet name="DD-MH" sheetId="40" r:id="rId33"/>
    <sheet name="Veterans" sheetId="41" r:id="rId34"/>
    <sheet name="AFIS" sheetId="42" r:id="rId35"/>
    <sheet name="Parks" sheetId="43" r:id="rId36"/>
    <sheet name="VSHSL" sheetId="46" r:id="rId37"/>
    <sheet name="PSERN" sheetId="63" r:id="rId38"/>
    <sheet name="BSFK" sheetId="64" r:id="rId39"/>
    <sheet name="EMS" sheetId="48" r:id="rId40"/>
    <sheet name="CF" sheetId="49" r:id="rId41"/>
    <sheet name="Roads" sheetId="50" r:id="rId42"/>
    <sheet name="Roads2" sheetId="68" r:id="rId43"/>
    <sheet name="Flood" sheetId="56" r:id="rId44"/>
    <sheet name="Marine" sheetId="70" r:id="rId45"/>
    <sheet name="Transit " sheetId="53" r:id="rId46"/>
    <sheet name="UTGO" sheetId="54" r:id="rId47"/>
    <sheet name="KC I+P Index" sheetId="78" r:id="rId48"/>
    <sheet name="Appendix" sheetId="77" r:id="rId49"/>
    <sheet name="Headings" sheetId="29" r:id="rId50"/>
  </sheets>
  <definedNames>
    <definedName name="_xlnm.Print_Area" localSheetId="34">AFIS!$A$1:$E$30</definedName>
    <definedName name="_xlnm.Print_Area" localSheetId="48">Appendix!$A$1:$C$30</definedName>
    <definedName name="_xlnm.Print_Area" localSheetId="38">BSFK!$A$1:$E$30</definedName>
    <definedName name="_xlnm.Print_Area" localSheetId="40">CF!$A$1:$E$30</definedName>
    <definedName name="_xlnm.Print_Area" localSheetId="9">'CJ Sales Tax'!$A$1:$E$30</definedName>
    <definedName name="_xlnm.Print_Area" localSheetId="22">'COLA(new)'!$A$1:$D$31</definedName>
    <definedName name="_xlnm.Print_Area" localSheetId="0">Contents!$A$1:$F$30</definedName>
    <definedName name="_xlnm.Print_Area" localSheetId="1">'Countywide AV'!$A$1:$E$30</definedName>
    <definedName name="_xlnm.Print_Area" localSheetId="3">'Countywide NC'!$A$1:$E$30</definedName>
    <definedName name="_xlnm.Print_Area" localSheetId="18">'CPI-U'!$A$1:$D$30</definedName>
    <definedName name="_xlnm.Print_Area" localSheetId="19">'CPI-W'!$A$1:$D$30</definedName>
    <definedName name="_xlnm.Print_Area" localSheetId="31">CX!$A$1:$E$30</definedName>
    <definedName name="_xlnm.Print_Area" localSheetId="32">'DD-MH'!$A$1:$E$30</definedName>
    <definedName name="_xlnm.Print_Area" localSheetId="30">Delinquencies!$A$1:$E$30</definedName>
    <definedName name="_xlnm.Print_Area" localSheetId="26">'Diesel and Gas'!$A$1:$E$30</definedName>
    <definedName name="_xlnm.Print_Area" localSheetId="27">Docs!$A$1:$E$30</definedName>
    <definedName name="_xlnm.Print_Area" localSheetId="29">'E911'!$A$1:$E$30</definedName>
    <definedName name="_xlnm.Print_Area" localSheetId="39">EMS!$A$1:$E$30</definedName>
    <definedName name="_xlnm.Print_Area" localSheetId="43">Flood!$A$1:$E$30</definedName>
    <definedName name="_xlnm.Print_Area" localSheetId="28">Gambling!$A$1:$E$30</definedName>
    <definedName name="_xlnm.Print_Area" localSheetId="10">'Health Thru Housing Sales Tax'!$A$1:$E$30</definedName>
    <definedName name="_xlnm.Print_Area" localSheetId="12">'Hotel Sales Tax'!$A$1:$E$30</definedName>
    <definedName name="_xlnm.Print_Area" localSheetId="13">'Hotel Tax (HB 2015)'!$A$1:$E$31</definedName>
    <definedName name="_xlnm.Print_Area" localSheetId="16">'Investment Pool Nom'!$A$1:$D$30</definedName>
    <definedName name="_xlnm.Print_Area" localSheetId="17">'Investment Pool Real'!$A$1:$D$30</definedName>
    <definedName name="_xlnm.Print_Area" localSheetId="47">'KC I+P Index'!$A$1:$D$30</definedName>
    <definedName name="_xlnm.Print_Area" localSheetId="6">'Local Sales Tax'!$A$1:$E$30</definedName>
    <definedName name="_xlnm.Print_Area" localSheetId="44">Marine!$A$1:$E$30</definedName>
    <definedName name="_xlnm.Print_Area" localSheetId="8">'Mental Health Sales Tax'!$A$1:$E$30</definedName>
    <definedName name="_xlnm.Print_Area" localSheetId="35">Parks!$A$1:$E$30</definedName>
    <definedName name="_xlnm.Print_Area" localSheetId="23">'Pharmaceuticals PPI'!$A$1:$D$30</definedName>
    <definedName name="_xlnm.Print_Area" localSheetId="37">PSERN!$A$1:$E$30</definedName>
    <definedName name="_xlnm.Print_Area" localSheetId="15">REET!$A$1:$E$30</definedName>
    <definedName name="_xlnm.Print_Area" localSheetId="14">'Rental Car Sales Tax'!$A$1:$E$30</definedName>
    <definedName name="_xlnm.Print_Area" localSheetId="25">'Retail Gas'!$A$1:$E$31</definedName>
    <definedName name="_xlnm.Print_Area" localSheetId="41">Roads!$A$1:$E$30</definedName>
    <definedName name="_xlnm.Print_Area" localSheetId="42">Roads2!$A$1:$E$27</definedName>
    <definedName name="_xlnm.Print_Area" localSheetId="5">'Sales and Use Taxbase'!$A$1:$E$30</definedName>
    <definedName name="_xlnm.Print_Area" localSheetId="20">'Seattle CPI-U'!$A$1:$D$30</definedName>
    <definedName name="_xlnm.Print_Area" localSheetId="21">'Seattle CPI-W'!$A$1:$D$30</definedName>
    <definedName name="_xlnm.Print_Area" localSheetId="11">'Seattle TBD Sales Tax'!$A$1:$E$30</definedName>
    <definedName name="_xlnm.Print_Area" localSheetId="45">'Transit '!$A$1:$E$30</definedName>
    <definedName name="_xlnm.Print_Area" localSheetId="7">'Transit Sales Tax'!$A$1:$E$30</definedName>
    <definedName name="_xlnm.Print_Area" localSheetId="24">'Transportation CPI'!$A$1:$D$30</definedName>
    <definedName name="_xlnm.Print_Area" localSheetId="2">'Unincorporated AV'!$A$1:$E$30</definedName>
    <definedName name="_xlnm.Print_Area" localSheetId="4">'Unincorporated NC'!$A$1:$E$30</definedName>
    <definedName name="_xlnm.Print_Area" localSheetId="46">UTGO!$A$1:$E$30</definedName>
    <definedName name="_xlnm.Print_Area" localSheetId="33">Veterans!$A$1:$E$30</definedName>
    <definedName name="_xlnm.Print_Area" localSheetId="36">VSHSL!$A$1:$E$30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68" l="1"/>
  <c r="E11" i="29"/>
  <c r="A1" i="85" s="1"/>
  <c r="F11" i="29"/>
  <c r="A30" i="85" s="1"/>
  <c r="G11" i="29"/>
  <c r="E12" i="29"/>
  <c r="A1" i="84" s="1"/>
  <c r="F12" i="29"/>
  <c r="A30" i="84" s="1"/>
  <c r="G12" i="29"/>
  <c r="E4" i="85"/>
  <c r="D4" i="85"/>
  <c r="E4" i="84" l="1"/>
  <c r="D4" i="84"/>
  <c r="F49" i="29"/>
  <c r="D4" i="78" l="1"/>
  <c r="A30" i="78"/>
  <c r="D4" i="81" l="1"/>
  <c r="E4" i="81"/>
  <c r="E4" i="83" l="1"/>
  <c r="D4" i="83"/>
  <c r="E4" i="82"/>
  <c r="D4" i="82"/>
  <c r="E4" i="80" l="1"/>
  <c r="D4" i="80"/>
  <c r="E14" i="29"/>
  <c r="A1" i="80" s="1"/>
  <c r="F14" i="29"/>
  <c r="A31" i="80" s="1"/>
  <c r="G14" i="29"/>
  <c r="E49" i="29" l="1"/>
  <c r="E48" i="29"/>
  <c r="A1" i="78" s="1"/>
  <c r="F48" i="29"/>
  <c r="G48" i="29"/>
  <c r="G49" i="29"/>
  <c r="G47" i="29"/>
  <c r="F47" i="29"/>
  <c r="E47" i="29"/>
  <c r="A30" i="77" l="1"/>
  <c r="F45" i="29" l="1"/>
  <c r="F46" i="29"/>
  <c r="E31" i="29" l="1"/>
  <c r="A1" i="83" s="1"/>
  <c r="E30" i="29"/>
  <c r="A1" i="82" s="1"/>
  <c r="E45" i="29" l="1"/>
  <c r="G45" i="29" l="1"/>
  <c r="E4" i="70"/>
  <c r="D4" i="70"/>
  <c r="G2" i="29" l="1"/>
  <c r="G31" i="29"/>
  <c r="G42" i="29"/>
  <c r="E4" i="69" l="1"/>
  <c r="D4" i="69"/>
  <c r="F3" i="29" l="1"/>
  <c r="F4" i="29"/>
  <c r="F5" i="29"/>
  <c r="F6" i="29"/>
  <c r="F7" i="29"/>
  <c r="F8" i="29"/>
  <c r="F9" i="29"/>
  <c r="F10" i="29"/>
  <c r="F13" i="29"/>
  <c r="F15" i="29"/>
  <c r="F16" i="29"/>
  <c r="F17" i="29"/>
  <c r="F18" i="29"/>
  <c r="F19" i="29"/>
  <c r="F20" i="29"/>
  <c r="F21" i="29"/>
  <c r="F22" i="29"/>
  <c r="F23" i="29"/>
  <c r="A31" i="62" s="1"/>
  <c r="F24" i="29"/>
  <c r="F25" i="29"/>
  <c r="F26" i="29"/>
  <c r="F27" i="29"/>
  <c r="F28" i="29"/>
  <c r="A30" i="81" s="1"/>
  <c r="F29" i="29"/>
  <c r="F30" i="29"/>
  <c r="A30" i="82" s="1"/>
  <c r="F31" i="29"/>
  <c r="A30" i="83" s="1"/>
  <c r="F32" i="29"/>
  <c r="F33" i="29"/>
  <c r="F34" i="29"/>
  <c r="F35" i="29"/>
  <c r="F36" i="29"/>
  <c r="F37" i="29"/>
  <c r="F38" i="29"/>
  <c r="F39" i="29"/>
  <c r="A30" i="64" s="1"/>
  <c r="F40" i="29"/>
  <c r="F41" i="29"/>
  <c r="F42" i="29"/>
  <c r="A30" i="50" s="1"/>
  <c r="F44" i="29"/>
  <c r="A30" i="70"/>
  <c r="F2" i="29"/>
  <c r="G3" i="29"/>
  <c r="G4" i="29"/>
  <c r="G5" i="29"/>
  <c r="G6" i="29"/>
  <c r="G7" i="29"/>
  <c r="G8" i="29"/>
  <c r="G9" i="29"/>
  <c r="G10" i="29"/>
  <c r="G13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2" i="29"/>
  <c r="G33" i="29"/>
  <c r="G34" i="29"/>
  <c r="G35" i="29"/>
  <c r="G36" i="29"/>
  <c r="G37" i="29"/>
  <c r="G38" i="29"/>
  <c r="G39" i="29"/>
  <c r="G40" i="29"/>
  <c r="G41" i="29"/>
  <c r="G44" i="29"/>
  <c r="G46" i="29"/>
  <c r="A30" i="69" l="1"/>
  <c r="E39" i="29"/>
  <c r="A1" i="64" s="1"/>
  <c r="D4" i="15" l="1"/>
  <c r="A30" i="54" l="1"/>
  <c r="A1" i="54"/>
  <c r="A30" i="63" l="1"/>
  <c r="E38" i="29"/>
  <c r="A1" i="63" s="1"/>
  <c r="E4" i="64" l="1"/>
  <c r="D4" i="64"/>
  <c r="E4" i="63"/>
  <c r="D4" i="63"/>
  <c r="A30" i="21" l="1"/>
  <c r="A30" i="9" l="1"/>
  <c r="D4" i="16" l="1"/>
  <c r="E4" i="16"/>
  <c r="A30" i="16"/>
  <c r="D4" i="18"/>
  <c r="E4" i="18"/>
  <c r="A30" i="18"/>
  <c r="D4" i="17"/>
  <c r="E4" i="17"/>
  <c r="A30" i="17"/>
  <c r="D4" i="19"/>
  <c r="E4" i="19"/>
  <c r="A30" i="19"/>
  <c r="D4" i="26"/>
  <c r="E4" i="26"/>
  <c r="A30" i="26"/>
  <c r="D4" i="1"/>
  <c r="E4" i="1"/>
  <c r="A30" i="1"/>
  <c r="D4" i="8"/>
  <c r="E4" i="8"/>
  <c r="A30" i="8"/>
  <c r="D4" i="21"/>
  <c r="E4" i="21"/>
  <c r="D4" i="9"/>
  <c r="E4" i="9"/>
  <c r="D4" i="10"/>
  <c r="E4" i="10"/>
  <c r="A30" i="10"/>
  <c r="D4" i="11"/>
  <c r="E4" i="11"/>
  <c r="A30" i="11"/>
  <c r="D4" i="4"/>
  <c r="E4" i="4"/>
  <c r="A30" i="4"/>
  <c r="D4" i="5"/>
  <c r="A30" i="5"/>
  <c r="D4" i="35"/>
  <c r="A30" i="35"/>
  <c r="D4" i="34"/>
  <c r="A30" i="34"/>
  <c r="D4" i="7"/>
  <c r="A30" i="7"/>
  <c r="D4" i="33"/>
  <c r="A30" i="33"/>
  <c r="D4" i="13"/>
  <c r="A30" i="13"/>
  <c r="D4" i="14"/>
  <c r="A30" i="14"/>
  <c r="A30" i="15"/>
  <c r="D4" i="37"/>
  <c r="E4" i="37"/>
  <c r="A31" i="37"/>
  <c r="A30" i="32"/>
  <c r="D4" i="39"/>
  <c r="E4" i="39"/>
  <c r="A30" i="39"/>
  <c r="D4" i="40"/>
  <c r="E4" i="40"/>
  <c r="A30" i="40"/>
  <c r="D4" i="41"/>
  <c r="E4" i="41"/>
  <c r="A30" i="41"/>
  <c r="D4" i="42"/>
  <c r="E4" i="42"/>
  <c r="A30" i="42"/>
  <c r="D4" i="43"/>
  <c r="E4" i="43"/>
  <c r="A30" i="43"/>
  <c r="D4" i="46"/>
  <c r="E4" i="46"/>
  <c r="A30" i="46"/>
  <c r="D4" i="48"/>
  <c r="E4" i="48"/>
  <c r="A30" i="48"/>
  <c r="D4" i="49"/>
  <c r="E4" i="49"/>
  <c r="A30" i="49"/>
  <c r="D4" i="50"/>
  <c r="E4" i="50"/>
  <c r="D4" i="56"/>
  <c r="E4" i="56"/>
  <c r="A30" i="56"/>
  <c r="D4" i="53"/>
  <c r="E4" i="53"/>
  <c r="A30" i="53"/>
  <c r="D4" i="54"/>
  <c r="E4" i="54"/>
  <c r="E2" i="29"/>
  <c r="A1" i="16" s="1"/>
  <c r="E3" i="29"/>
  <c r="A1" i="18" s="1"/>
  <c r="E4" i="29"/>
  <c r="A1" i="17" s="1"/>
  <c r="E5" i="29"/>
  <c r="A1" i="19" s="1"/>
  <c r="E6" i="29"/>
  <c r="A1" i="26" s="1"/>
  <c r="E7" i="29"/>
  <c r="A1" i="1" s="1"/>
  <c r="E8" i="29"/>
  <c r="A1" i="8" s="1"/>
  <c r="E9" i="29"/>
  <c r="A1" i="21" s="1"/>
  <c r="E10" i="29"/>
  <c r="A1" i="9" s="1"/>
  <c r="E13" i="29"/>
  <c r="A1" i="10" s="1"/>
  <c r="E15" i="29"/>
  <c r="A1" i="11" s="1"/>
  <c r="E16" i="29"/>
  <c r="A1" i="4" s="1"/>
  <c r="E17" i="29"/>
  <c r="A1" i="5" s="1"/>
  <c r="E18" i="29"/>
  <c r="A1" i="35" s="1"/>
  <c r="E19" i="29"/>
  <c r="E20" i="29"/>
  <c r="A1" i="7" s="1"/>
  <c r="E21" i="29"/>
  <c r="A1" i="33" s="1"/>
  <c r="E22" i="29"/>
  <c r="A1" i="13" s="1"/>
  <c r="E23" i="29"/>
  <c r="A1" i="62" s="1"/>
  <c r="E24" i="29"/>
  <c r="A1" i="14" s="1"/>
  <c r="E25" i="29"/>
  <c r="A1" i="15" s="1"/>
  <c r="E26" i="29"/>
  <c r="A1" i="37" s="1"/>
  <c r="E27" i="29"/>
  <c r="E28" i="29"/>
  <c r="A1" i="81" s="1"/>
  <c r="E29" i="29"/>
  <c r="E32" i="29"/>
  <c r="A1" i="39" s="1"/>
  <c r="E33" i="29"/>
  <c r="A1" i="40" s="1"/>
  <c r="E34" i="29"/>
  <c r="A1" i="41" s="1"/>
  <c r="E35" i="29"/>
  <c r="A1" i="42" s="1"/>
  <c r="E36" i="29"/>
  <c r="A1" i="43" s="1"/>
  <c r="E37" i="29"/>
  <c r="A1" i="46" s="1"/>
  <c r="E40" i="29"/>
  <c r="A1" i="48" s="1"/>
  <c r="E41" i="29"/>
  <c r="A1" i="49" s="1"/>
  <c r="E42" i="29"/>
  <c r="A1" i="50" s="1"/>
  <c r="E44" i="29"/>
  <c r="A1" i="56" s="1"/>
  <c r="E46" i="29"/>
  <c r="A1" i="34" l="1"/>
  <c r="A1" i="70"/>
  <c r="A1" i="69"/>
  <c r="A1" i="53"/>
</calcChain>
</file>

<file path=xl/sharedStrings.xml><?xml version="1.0" encoding="utf-8"?>
<sst xmlns="http://schemas.openxmlformats.org/spreadsheetml/2006/main" count="1015" uniqueCount="287">
  <si>
    <t>Page 37</t>
  </si>
  <si>
    <t>Page 38</t>
  </si>
  <si>
    <t>Page 39</t>
  </si>
  <si>
    <t>Page 40</t>
  </si>
  <si>
    <t>Notes:</t>
  </si>
  <si>
    <t>Seattle Annual CPI-U</t>
  </si>
  <si>
    <t>YOY Change</t>
  </si>
  <si>
    <t>Recorded Documents</t>
  </si>
  <si>
    <t xml:space="preserve">The Investment Pool Real Rate of Return Forecast is deflated by the </t>
  </si>
  <si>
    <t>National CPI-W</t>
  </si>
  <si>
    <t>Retail Gas</t>
  </si>
  <si>
    <t>Veteran's Aid</t>
  </si>
  <si>
    <t>Transit</t>
  </si>
  <si>
    <t>UTGO</t>
  </si>
  <si>
    <t>Seattle CPI-U</t>
  </si>
  <si>
    <t>Page 6</t>
  </si>
  <si>
    <t>Diesel and Gasoline</t>
  </si>
  <si>
    <t>1. Values are nominal annual returns for the King County investment pool.</t>
  </si>
  <si>
    <t>Veterans Aid Property Tax</t>
  </si>
  <si>
    <t xml:space="preserve"> </t>
  </si>
  <si>
    <t>Transit Property Tax</t>
  </si>
  <si>
    <t>Unincorporated Area/Roads Property Tax Levy</t>
  </si>
  <si>
    <t>AFIS Lid Lift</t>
  </si>
  <si>
    <t>King County Sales and Use Taxbase</t>
  </si>
  <si>
    <t>Area</t>
  </si>
  <si>
    <t>1. Distribution is 0.1% of countywide taxable sales less sales at lodging establishments with</t>
  </si>
  <si>
    <t>Page 26</t>
  </si>
  <si>
    <t>Diesel &amp; Gas Wholesale</t>
  </si>
  <si>
    <t>Annual Growth</t>
  </si>
  <si>
    <t>The Local Option and Criminal Justice Sales Tax Forecasts</t>
  </si>
  <si>
    <t>Outyear COLA Comparison</t>
  </si>
  <si>
    <t>1. Distribution is 0.9% of countywide taxable sales less sales at lodging establishments with</t>
  </si>
  <si>
    <t>Mental Health Sales Tax</t>
  </si>
  <si>
    <t>Seattle CPI-W</t>
  </si>
  <si>
    <t xml:space="preserve">1. Values are real annual returns for the King County investment pool using </t>
  </si>
  <si>
    <t>EMS</t>
  </si>
  <si>
    <t>Conservation Futures</t>
  </si>
  <si>
    <t>Flood</t>
  </si>
  <si>
    <t>Page 27</t>
  </si>
  <si>
    <t>Page 28</t>
  </si>
  <si>
    <t>Page 29</t>
  </si>
  <si>
    <t>Page 30</t>
  </si>
  <si>
    <t>Page 31</t>
  </si>
  <si>
    <t>Page 32</t>
  </si>
  <si>
    <t>Metro Transit Sales Tax</t>
  </si>
  <si>
    <t>Page 18</t>
  </si>
  <si>
    <t>Page 19</t>
  </si>
  <si>
    <t>Page 20</t>
  </si>
  <si>
    <t>Emergency Medical Services (EMS) Property Tax</t>
  </si>
  <si>
    <t>1. Series CUUR0000SAT. Values are annual growth.</t>
  </si>
  <si>
    <t>Page 16</t>
  </si>
  <si>
    <t>Page 17</t>
  </si>
  <si>
    <t>Page 21</t>
  </si>
  <si>
    <t>Page 22</t>
  </si>
  <si>
    <t xml:space="preserve">1. Distribution is 1% of taxable sales in unincorporated KC and 0.15% of taxable sales in </t>
  </si>
  <si>
    <t>Investment Pool Real Rate of Return</t>
  </si>
  <si>
    <t>1. Values listed are the sum of official public records, recorded maps and marriage records.</t>
  </si>
  <si>
    <t>National CPI-U</t>
  </si>
  <si>
    <t>Parks</t>
  </si>
  <si>
    <t>UTGO Bond Property Tax</t>
  </si>
  <si>
    <t>Current Expense</t>
  </si>
  <si>
    <t>Countywide Assessed Value</t>
  </si>
  <si>
    <t xml:space="preserve">The Uninc Area Assessed Value, Uninc New Construction and UAL/Roads Levy </t>
  </si>
  <si>
    <t>Page 2</t>
  </si>
  <si>
    <t>Page 3</t>
  </si>
  <si>
    <t>Page 4</t>
  </si>
  <si>
    <t>Page 5</t>
  </si>
  <si>
    <t>Conservation Futures Property Tax</t>
  </si>
  <si>
    <t>Flood District Property Tax</t>
  </si>
  <si>
    <t>Investment Pool Real Rate of Return:</t>
  </si>
  <si>
    <t>Page 11</t>
  </si>
  <si>
    <t>Page 12</t>
  </si>
  <si>
    <t>Page 13</t>
  </si>
  <si>
    <t>Page 14</t>
  </si>
  <si>
    <t>Page 15</t>
  </si>
  <si>
    <t>Unincorporated New Construction</t>
  </si>
  <si>
    <t>Unincorporated Assessed Value</t>
  </si>
  <si>
    <t>Quarter</t>
  </si>
  <si>
    <t>Diesel</t>
  </si>
  <si>
    <t>Gasoline</t>
  </si>
  <si>
    <t>-</t>
  </si>
  <si>
    <t>Year</t>
  </si>
  <si>
    <t>Value</t>
  </si>
  <si>
    <t>Date Annexed</t>
  </si>
  <si>
    <t>Page 10</t>
  </si>
  <si>
    <t>1. Distribution is 0.25% of taxable real estate sales in unincorporated King County.</t>
  </si>
  <si>
    <t>Office of Economic and Financial Analysis</t>
  </si>
  <si>
    <t>Criminal Justice Sales Tax</t>
  </si>
  <si>
    <t>Local and Option Sales Tax</t>
  </si>
  <si>
    <t>Category</t>
  </si>
  <si>
    <t>Forecast</t>
  </si>
  <si>
    <t>Type</t>
  </si>
  <si>
    <t>Link</t>
  </si>
  <si>
    <t>1. Series PCU446110446110. Values are annual growth.</t>
  </si>
  <si>
    <t>DD/MH</t>
  </si>
  <si>
    <t>AFIS</t>
  </si>
  <si>
    <t>Rental Car Sales Tax</t>
  </si>
  <si>
    <t>Countywide New Construction</t>
  </si>
  <si>
    <t>New COLA</t>
  </si>
  <si>
    <t>Pharmaceuticals PPI</t>
  </si>
  <si>
    <t>Transportation CPI</t>
  </si>
  <si>
    <t>Hotel Sales Tax</t>
  </si>
  <si>
    <t>Contents</t>
  </si>
  <si>
    <t>Property tax adjustments:</t>
  </si>
  <si>
    <t>Page 41</t>
  </si>
  <si>
    <t>1. Distribution is 1% of taxable sales on rental cars within King County.</t>
  </si>
  <si>
    <t>Investment Pool Nominal Rate of Return</t>
  </si>
  <si>
    <t>Real Estate Excise Tax (REET 1)</t>
  </si>
  <si>
    <t>Sales and Use Taxbase</t>
  </si>
  <si>
    <t>Tax Year</t>
  </si>
  <si>
    <t>1. Unincorporated new construction values are affected by annexations (see appendix).</t>
  </si>
  <si>
    <t>Page 35</t>
  </si>
  <si>
    <t>Page 36</t>
  </si>
  <si>
    <t>Page 43</t>
  </si>
  <si>
    <t>Current Expense Property Tax</t>
  </si>
  <si>
    <t>1. Values are total levy amounts and have not been adjusted for undercollections.</t>
  </si>
  <si>
    <t>Page 7</t>
  </si>
  <si>
    <t>Page 8</t>
  </si>
  <si>
    <t>Page 9</t>
  </si>
  <si>
    <t>1. Values are tax receipts reported for all taxable gambling activities.</t>
  </si>
  <si>
    <t>Sales tax adjustments:</t>
  </si>
  <si>
    <t>Retail Gas Prices</t>
  </si>
  <si>
    <t>UAL/Roads</t>
  </si>
  <si>
    <t>1. Values are for Seattle, WA, regular grades, regular formulations as quoted by the Energy</t>
  </si>
  <si>
    <t>1. Values are total levy amounts and have been adjusted for undercollections.</t>
  </si>
  <si>
    <t>1. Distribution is 2% of taxable sales on accomodations within King County.</t>
  </si>
  <si>
    <t>Page 23</t>
  </si>
  <si>
    <t>Page 24</t>
  </si>
  <si>
    <t>1. Series CUUR0000SAO. Values are annual growth.</t>
  </si>
  <si>
    <t>Parks Lid Lift</t>
  </si>
  <si>
    <t>Gambling Tax</t>
  </si>
  <si>
    <t>E-911 Tax</t>
  </si>
  <si>
    <t>Page 42</t>
  </si>
  <si>
    <t>Page 33</t>
  </si>
  <si>
    <t>Page 34</t>
  </si>
  <si>
    <t>Appendix</t>
  </si>
  <si>
    <t>REET Adjustments:</t>
  </si>
  <si>
    <t>Page 25</t>
  </si>
  <si>
    <t>The REET Forecast has been adjusted for the annexations listed above.</t>
  </si>
  <si>
    <t>1. Includes taxable value only.</t>
  </si>
  <si>
    <t>1. Actual values are taxable sales for King County as reported by the Washington DOR.</t>
  </si>
  <si>
    <t xml:space="preserve">1. Distribution is 0.1% of countywide sales allocated 10% to counties and 90% by population </t>
  </si>
  <si>
    <t>Dev. Disabilities &amp; Mental Health Property Tax</t>
  </si>
  <si>
    <t xml:space="preserve">    between the City of Seattle and King County.</t>
  </si>
  <si>
    <t>1. Values are tax revenues for cellular (regular and prepaid), landline and VOIP accounts.</t>
  </si>
  <si>
    <t>Q1 2019</t>
  </si>
  <si>
    <t>Q2 2019</t>
  </si>
  <si>
    <t>Q3 2019</t>
  </si>
  <si>
    <t>Q4 2019</t>
  </si>
  <si>
    <t>1. Values are the "Grand Recapitulation" amounts as listed by King County Dept. of</t>
  </si>
  <si>
    <t xml:space="preserve">1. Values are local area new construction only. Change in state assessed utility value </t>
  </si>
  <si>
    <t xml:space="preserve">    to cities/counties per WA DOR.</t>
  </si>
  <si>
    <t xml:space="preserve">    incorporated cities per WA DOR. </t>
  </si>
  <si>
    <t>1. Series CWUR0000SAO. Values are annual growth.</t>
  </si>
  <si>
    <t>1. The COLA values are calculated as 95% of the Seattle CPI-W where the CPI-W</t>
  </si>
  <si>
    <t xml:space="preserve">    value is the average of the six most recent July-June tax year values less the</t>
  </si>
  <si>
    <t xml:space="preserve">    average of the six prior July-June values.</t>
  </si>
  <si>
    <t>PSERN</t>
  </si>
  <si>
    <t>Page 44</t>
  </si>
  <si>
    <t>BSFK</t>
  </si>
  <si>
    <t xml:space="preserve">    center account per RCW 67.28.180.</t>
  </si>
  <si>
    <t>June-June Seattle CPI-W</t>
  </si>
  <si>
    <t xml:space="preserve">2. There are multiple COLA agreements and this forecast only applies to those </t>
  </si>
  <si>
    <t>Page 45</t>
  </si>
  <si>
    <t>3. The PSERN levy is in effect from 2016-2024.</t>
  </si>
  <si>
    <t>Roads addendum</t>
  </si>
  <si>
    <t>Page 46</t>
  </si>
  <si>
    <t>Annexation Area</t>
  </si>
  <si>
    <t>UAL/Roads Levy Annexation Reduction</t>
  </si>
  <si>
    <t>UAL/Roads
Levy Rate</t>
  </si>
  <si>
    <t xml:space="preserve">Annexation Area 
Assessed Value </t>
  </si>
  <si>
    <t>Best Start For Kids</t>
  </si>
  <si>
    <t>Page 47</t>
  </si>
  <si>
    <t>3. Levy amounts do not reflect forecasted new construction impacts from the TDR/TIF ILA</t>
  </si>
  <si>
    <t xml:space="preserve">    Assessments and include both taxable and non-taxable value.</t>
  </si>
  <si>
    <t>2. Unincorporated assessed values are affected by annexations (see appendix).</t>
  </si>
  <si>
    <t xml:space="preserve">    not included.</t>
  </si>
  <si>
    <t>2. Change in state assessed utility value not included.</t>
  </si>
  <si>
    <t xml:space="preserve">    60 or more rooms, which are capped at 0.6% per WA DOR.</t>
  </si>
  <si>
    <t xml:space="preserve">    60 or more rooms, which do not pay MIDD sales tax per WA DOR.</t>
  </si>
  <si>
    <t>2. King County also collects REET 2 (another identical 0.25%, not shown here).</t>
  </si>
  <si>
    <t xml:space="preserve">    STB CPI-U to adjust nominal values.</t>
  </si>
  <si>
    <t xml:space="preserve">    prior year to June of current year.</t>
  </si>
  <si>
    <t xml:space="preserve">    units on the "new COLA" formula.</t>
  </si>
  <si>
    <t>2. Limited bond debt service included in CX Levy in 2013 and thereafter.</t>
  </si>
  <si>
    <t>2. Values for 2008-2013 include the Parks Operating &amp; Expansion lid lifts (expired in 2013).</t>
  </si>
  <si>
    <t>2. "PSERN" is an acronym for the Puget Sound Emergency Radio Network.</t>
  </si>
  <si>
    <t>2. The UAL/Roads levy values are affected by annexations (see appendix).</t>
  </si>
  <si>
    <t>Marine Levy Property Tax</t>
  </si>
  <si>
    <t>P&amp;I on Property Taxes</t>
  </si>
  <si>
    <t>Penalties and Interest on Delinquent Property Taxes</t>
  </si>
  <si>
    <t>Marine</t>
  </si>
  <si>
    <t>have been adjusted for the annexations listed above (Pages 7 &amp; 10).</t>
  </si>
  <si>
    <t xml:space="preserve">    Information Administration (EIA) in $/gallon (EMM_EPMRU_PTE_Y48SE_DPG.)</t>
  </si>
  <si>
    <t xml:space="preserve">3. Forecast values are total levy amounts and assume large annexations are removed </t>
  </si>
  <si>
    <t xml:space="preserve">    from unincorporated assessed value prior to setting the levy rates in the annexation year.</t>
  </si>
  <si>
    <t>Annexation Assumptions</t>
  </si>
  <si>
    <t>Q1 2020</t>
  </si>
  <si>
    <t>Q2 2020</t>
  </si>
  <si>
    <t>Q3 2020</t>
  </si>
  <si>
    <t>Q4 2020</t>
  </si>
  <si>
    <t xml:space="preserve">    ultra-low sulfur diesel purchases.</t>
  </si>
  <si>
    <t>1. Forecast diesel values are average annual Tacoma rack price for King County's</t>
  </si>
  <si>
    <t xml:space="preserve">    excluding delivery charges and taxes.</t>
  </si>
  <si>
    <t>2. Forecast gasoline values are WA state fuel prices for UNL Regular 9.0 RVP</t>
  </si>
  <si>
    <t>1. Series CUURS49DSA0. Values are annual growth.</t>
  </si>
  <si>
    <t xml:space="preserve">1. Series CWURS49DSA0. Values are year over year change from June of </t>
  </si>
  <si>
    <t>Seattle CPI-U mean forecast. Series CUURS49DSA0.</t>
  </si>
  <si>
    <t xml:space="preserve">    remote sellers and referrers.</t>
  </si>
  <si>
    <t>2. Forecast values include estimated sales associated with marketplace facilitators,</t>
  </si>
  <si>
    <t>2. AFIS is a six-year lid lift in effect from 2019-2024.</t>
  </si>
  <si>
    <t>3. Forecasts are impacted by out-year annexations (see appendix).</t>
  </si>
  <si>
    <t>2. Forecasts are impacted by out-year annexations (see appendix).</t>
  </si>
  <si>
    <t>Q1 2021</t>
  </si>
  <si>
    <t>Q2 2021</t>
  </si>
  <si>
    <t>Q3 2021</t>
  </si>
  <si>
    <t>Q4 2021</t>
  </si>
  <si>
    <t>Page 48</t>
  </si>
  <si>
    <t>KC I+P Index</t>
  </si>
  <si>
    <t>COLA</t>
  </si>
  <si>
    <t>King County Inflation + Population Index</t>
  </si>
  <si>
    <t>Veterans, Seniors, and Human Services Lid Lift</t>
  </si>
  <si>
    <t>VSHSL</t>
  </si>
  <si>
    <t>2. All revenue is allocated to the General Fund (Fund 0010/Acct 31310).</t>
  </si>
  <si>
    <t>2. All revenue is allocated to the General Fund (Fund 0010/Acct 31370).</t>
  </si>
  <si>
    <t>2. All revenue is allocated to the MIDD Fund (Fund 1135/Acct 31314).</t>
  </si>
  <si>
    <t xml:space="preserve">In addition, all sales tax forecasts/actuals have been adjusted for delinquent payments, </t>
  </si>
  <si>
    <t>include mitigation payments, remote sales in outyears, and deduct the 1% DOR admin fee.</t>
  </si>
  <si>
    <t>2. All revenue is allocated to the Public Transit Fund (Fund 4641/Acct 31310).</t>
  </si>
  <si>
    <t>2. The VSHSL levy is in effect from 2018-2023.</t>
  </si>
  <si>
    <t>Hotel Tax (HB 2015)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</si>
  <si>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</si>
  <si>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</si>
  <si>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</si>
  <si>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</si>
  <si>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</si>
  <si>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</si>
  <si>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</si>
  <si>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</si>
  <si>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 xml:space="preserve">    (i.e. 1% increase not included).</t>
  </si>
  <si>
    <t>Fairwood</t>
  </si>
  <si>
    <t>North Highline Y</t>
  </si>
  <si>
    <t xml:space="preserve">    on a 18.32 cent first year levy rate.</t>
  </si>
  <si>
    <t>3. The Parks levy is in effect from 2020-2025 and values for 2020 and beyond are based</t>
  </si>
  <si>
    <t>West Hill</t>
  </si>
  <si>
    <t>East Renton</t>
  </si>
  <si>
    <t>North Federal Way &amp; Lakeland South</t>
  </si>
  <si>
    <t>North Federal Way &amp; 
Lakeland South</t>
  </si>
  <si>
    <t>1. Revenue reflects expanded lodging excise tax per 2SHB 2015 that went into effect in 2019.</t>
  </si>
  <si>
    <t>1. Values shown are one plus the sum of the growth of STB CPI-W values from June</t>
  </si>
  <si>
    <t xml:space="preserve">    population growth forecast for the same period.</t>
  </si>
  <si>
    <t xml:space="preserve">    two-years prior to June of the prior year, and the most recent OEFA King County </t>
  </si>
  <si>
    <t>Page 49</t>
  </si>
  <si>
    <t>2021 Population Est.</t>
  </si>
  <si>
    <t>Health Through Housing Sales Tax</t>
  </si>
  <si>
    <t>Seattle TBD Sales Tax</t>
  </si>
  <si>
    <t xml:space="preserve">    Maple Valley, Snoqualmie, Renton, Covington and Kent.</t>
  </si>
  <si>
    <t xml:space="preserve">1. Distribution is 0.1% of countywide sales excluding Bellevue, Issaquah, North Bend, </t>
  </si>
  <si>
    <t>2. From 2016-2020 revenues received were deposited in the State's stadium and exhibition</t>
  </si>
  <si>
    <t xml:space="preserve">2. The 2020 value reflects a June 1 due date for first half property taxes and the waiving </t>
  </si>
  <si>
    <t xml:space="preserve">     of the 3% June penalty for late payments.</t>
  </si>
  <si>
    <t xml:space="preserve">    Harborview Medical Center bonds approved by voters in 2020.</t>
  </si>
  <si>
    <t>1. Forecast provided courtesy of the City of Seattle.</t>
  </si>
  <si>
    <t>2. Distribution is 0.15% of Seattle taxable sales from April 1, 2021 to March 31, 2027.</t>
  </si>
  <si>
    <t>3. All revenue allocated to Public Transit Fund (Fund 4641/Acct 43402.)</t>
  </si>
  <si>
    <t>2. Actual values are on an accrual basis as listed in EBS, Fund 000001110.</t>
  </si>
  <si>
    <t xml:space="preserve">    </t>
  </si>
  <si>
    <t>3. Forecast includes the 1% DOR administrative fee.</t>
  </si>
  <si>
    <t>1. Actual values are as recorded in EBS, Fund 000000010, Acct. 31911.</t>
  </si>
  <si>
    <t xml:space="preserve">    based on a 26.5 cent first year (and maximum) levy rate.</t>
  </si>
  <si>
    <t xml:space="preserve">2. The current EMS levy is in effect from 2020-2025 and values for 2020 and beyond are </t>
  </si>
  <si>
    <t>2. Values for 2022 and beyond assume increases are based on new construction only</t>
  </si>
  <si>
    <t>2. Values for 2022 and beyond include the estimated amounts to support the new</t>
  </si>
  <si>
    <t>Forecasts have been adjusted for the annexations listed above (Pages 3, 5, 42).</t>
  </si>
  <si>
    <t>REET data presents 0.25% of King County's 0.50% real estate tax (Page 16).</t>
  </si>
  <si>
    <t>These forecasts are presented on accrual basis (Pages 7 thru 12).</t>
  </si>
  <si>
    <t>2. The first BSFK levy was in effect from 2016 thru 2021.</t>
  </si>
  <si>
    <t>3. Values for 2022-2027 are based on a 19 cent first year levy rate and 1.03 limit factor and</t>
  </si>
  <si>
    <t xml:space="preserve">    are provided for planning purposes as the levy renewal has not been approved by voters.</t>
  </si>
  <si>
    <t>July</t>
  </si>
  <si>
    <t>July 2021 UAL/Roads Property Tax Annexation Addendum</t>
  </si>
  <si>
    <t>$ Change from March 2021 Forecast</t>
  </si>
  <si>
    <t># Change from March 2021 Forecast</t>
  </si>
  <si>
    <t>% Change from March 2021 Forecast</t>
  </si>
  <si>
    <t>July 2021 King County Economic and Revenue Forecast</t>
  </si>
  <si>
    <t>July 2021 Diesel &amp; Gasoline Dollar per Gallon Forecasts</t>
  </si>
  <si>
    <t>Forecast submitted on July 14, 2021 and adopted by the Forecast Council on July 29, 2021 (KCC 425.40)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</si>
</sst>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3" formatCode="_(* #,##0.00_);_(* \(#,##0.00\);_(* &quot;-&quot;??_);_(@_)"/>
    <numFmt numFmtId="164" formatCode="mmmm\ d\,\ yyyy"/>
    <numFmt numFmtId="165" formatCode="&quot;$&quot;#,##0"/>
    <numFmt numFmtId="166" formatCode="&quot;$&quot;#,##0.00"/>
    <numFmt numFmtId="167" formatCode="&quot;$&quot;#,##0;\(&quot;$&quot;#,##0\)"/>
    <numFmt numFmtId="168" formatCode="&quot;$&quot;#,##0.00;\(&quot;$&quot;#,##0.00\)"/>
    <numFmt numFmtId="169" formatCode="_(* #,##0_);_(* \(#,##0\);_(* &quot;-&quot;??_);_(@_)"/>
    <numFmt numFmtId="170" formatCode="mm/dd/yy;@"/>
    <numFmt numFmtId="171" formatCode="0.0000"/>
    <numFmt numFmtId="172" formatCode="0.0%"/>
  </numFmts>
  <fonts count="28" x14ac:knownFonts="1">
    <font>
      <sz val="10"/>
      <name val="Verdana"/>
    </font>
    <font>
      <sz val="11"/>
      <color theme="1"/>
      <name val="Calibri"/>
      <family val="2"/>
      <scheme val="minor"/>
    </font>
    <font>
      <sz val="16"/>
      <name val="Arial Narrow"/>
      <family val="2"/>
    </font>
    <font>
      <sz val="18"/>
      <name val="Arial Narrow"/>
      <family val="2"/>
    </font>
    <font>
      <sz val="8"/>
      <name val="Verdana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1"/>
      <name val="Arial Narrow"/>
      <family val="2"/>
    </font>
    <font>
      <sz val="18"/>
      <name val="Verdana"/>
      <family val="2"/>
    </font>
    <font>
      <b/>
      <sz val="11"/>
      <name val="Arial Narrow"/>
      <family val="2"/>
    </font>
    <font>
      <sz val="14"/>
      <name val="Arial Narrow"/>
      <family val="2"/>
    </font>
    <font>
      <sz val="18"/>
      <name val="Arial Narrow"/>
      <family val="2"/>
    </font>
    <font>
      <u/>
      <sz val="14"/>
      <name val="Arial Narrow"/>
      <family val="2"/>
    </font>
    <font>
      <sz val="14"/>
      <name val="Arial Narrow"/>
      <family val="2"/>
    </font>
    <font>
      <u/>
      <sz val="11"/>
      <name val="Arial Narrow"/>
      <family val="2"/>
    </font>
    <font>
      <sz val="14"/>
      <name val="Arial Narrow"/>
      <family val="2"/>
    </font>
    <font>
      <sz val="10"/>
      <name val="Verdana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6"/>
      <name val="Arial Narrow"/>
      <family val="2"/>
    </font>
    <font>
      <sz val="14"/>
      <color indexed="55"/>
      <name val="Arial Narrow"/>
      <family val="2"/>
    </font>
    <font>
      <sz val="10"/>
      <name val="Verdana"/>
      <family val="2"/>
    </font>
    <font>
      <sz val="16"/>
      <name val="Verdana"/>
      <family val="2"/>
    </font>
    <font>
      <u/>
      <sz val="10"/>
      <color theme="10"/>
      <name val="Verdana"/>
      <family val="2"/>
    </font>
    <font>
      <b/>
      <sz val="18"/>
      <name val="Arial Narrow"/>
      <family val="2"/>
    </font>
    <font>
      <sz val="8"/>
      <name val="Verdana"/>
      <family val="2"/>
    </font>
    <font>
      <sz val="11"/>
      <name val="Calibri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2">
    <xf numFmtId="0" fontId="0" fillId="0" borderId="0"/>
    <xf numFmtId="43" fontId="21" fillId="0" borderId="0" applyFont="0" applyFill="0" applyBorder="0" applyAlignment="0" applyProtection="0"/>
    <xf numFmtId="0" fontId="1" fillId="0" borderId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0" borderId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4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0" fontId="2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/>
    <xf numFmtId="10" fontId="5" fillId="2" borderId="0" xfId="0" applyNumberFormat="1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Border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Alignment="1"/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/>
    <xf numFmtId="0" fontId="3" fillId="2" borderId="5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6" fillId="2" borderId="0" xfId="0" applyFont="1" applyFill="1" applyBorder="1"/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3" fontId="10" fillId="2" borderId="0" xfId="0" applyNumberFormat="1" applyFont="1" applyFill="1" applyBorder="1" applyAlignment="1"/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2" fillId="2" borderId="0" xfId="0" applyFont="1" applyFill="1" applyAlignment="1">
      <alignment horizontal="center"/>
    </xf>
    <xf numFmtId="0" fontId="10" fillId="2" borderId="0" xfId="0" applyFont="1" applyFill="1" applyAlignment="1"/>
    <xf numFmtId="0" fontId="10" fillId="2" borderId="0" xfId="0" applyFont="1" applyFill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11" fillId="2" borderId="7" xfId="0" applyFont="1" applyFill="1" applyBorder="1" applyAlignment="1">
      <alignment horizontal="center" vertical="center" wrapText="1"/>
    </xf>
    <xf numFmtId="167" fontId="2" fillId="2" borderId="0" xfId="0" applyNumberFormat="1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10" fontId="18" fillId="2" borderId="6" xfId="0" applyNumberFormat="1" applyFont="1" applyFill="1" applyBorder="1" applyAlignment="1">
      <alignment horizontal="center" vertical="center"/>
    </xf>
    <xf numFmtId="10" fontId="18" fillId="2" borderId="4" xfId="0" applyNumberFormat="1" applyFont="1" applyFill="1" applyBorder="1" applyAlignment="1">
      <alignment horizontal="center" vertical="center"/>
    </xf>
    <xf numFmtId="167" fontId="18" fillId="2" borderId="1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165" fontId="18" fillId="2" borderId="5" xfId="0" applyNumberFormat="1" applyFont="1" applyFill="1" applyBorder="1" applyAlignment="1">
      <alignment horizontal="center" vertical="center"/>
    </xf>
    <xf numFmtId="10" fontId="18" fillId="2" borderId="0" xfId="0" applyNumberFormat="1" applyFont="1" applyFill="1" applyBorder="1" applyAlignment="1">
      <alignment horizontal="center" vertical="center"/>
    </xf>
    <xf numFmtId="10" fontId="18" fillId="2" borderId="7" xfId="0" applyNumberFormat="1" applyFont="1" applyFill="1" applyBorder="1" applyAlignment="1">
      <alignment horizontal="center" vertical="center"/>
    </xf>
    <xf numFmtId="167" fontId="18" fillId="2" borderId="7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165" fontId="18" fillId="2" borderId="9" xfId="0" applyNumberFormat="1" applyFont="1" applyFill="1" applyBorder="1" applyAlignment="1">
      <alignment horizontal="center" vertical="center"/>
    </xf>
    <xf numFmtId="10" fontId="18" fillId="2" borderId="8" xfId="0" applyNumberFormat="1" applyFont="1" applyFill="1" applyBorder="1" applyAlignment="1">
      <alignment horizontal="center" vertical="center"/>
    </xf>
    <xf numFmtId="10" fontId="18" fillId="2" borderId="10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0" xfId="0" applyFont="1" applyFill="1" applyAlignment="1"/>
    <xf numFmtId="0" fontId="18" fillId="2" borderId="0" xfId="0" applyFont="1" applyFill="1" applyAlignment="1">
      <alignment vertical="center"/>
    </xf>
    <xf numFmtId="10" fontId="18" fillId="2" borderId="11" xfId="0" applyNumberFormat="1" applyFont="1" applyFill="1" applyBorder="1" applyAlignment="1">
      <alignment horizontal="center" vertical="center"/>
    </xf>
    <xf numFmtId="10" fontId="18" fillId="2" borderId="5" xfId="0" applyNumberFormat="1" applyFont="1" applyFill="1" applyBorder="1" applyAlignment="1">
      <alignment horizontal="center" vertical="center"/>
    </xf>
    <xf numFmtId="10" fontId="18" fillId="2" borderId="9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/>
    <xf numFmtId="0" fontId="18" fillId="2" borderId="2" xfId="0" applyFont="1" applyFill="1" applyBorder="1" applyAlignment="1">
      <alignment horizontal="center" vertical="center"/>
    </xf>
    <xf numFmtId="0" fontId="18" fillId="2" borderId="0" xfId="0" applyFont="1" applyFill="1"/>
    <xf numFmtId="166" fontId="18" fillId="2" borderId="4" xfId="0" applyNumberFormat="1" applyFont="1" applyFill="1" applyBorder="1" applyAlignment="1">
      <alignment horizontal="center" vertical="center"/>
    </xf>
    <xf numFmtId="166" fontId="18" fillId="2" borderId="5" xfId="0" applyNumberFormat="1" applyFont="1" applyFill="1" applyBorder="1" applyAlignment="1">
      <alignment horizontal="center" vertical="center"/>
    </xf>
    <xf numFmtId="168" fontId="18" fillId="2" borderId="7" xfId="0" applyNumberFormat="1" applyFont="1" applyFill="1" applyBorder="1" applyAlignment="1">
      <alignment horizontal="center"/>
    </xf>
    <xf numFmtId="10" fontId="20" fillId="2" borderId="5" xfId="0" applyNumberFormat="1" applyFont="1" applyFill="1" applyBorder="1" applyAlignment="1">
      <alignment horizontal="center" vertical="center"/>
    </xf>
    <xf numFmtId="10" fontId="20" fillId="2" borderId="7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66" fontId="18" fillId="2" borderId="9" xfId="0" applyNumberFormat="1" applyFont="1" applyFill="1" applyBorder="1" applyAlignment="1">
      <alignment horizontal="center" vertical="center"/>
    </xf>
    <xf numFmtId="165" fontId="18" fillId="2" borderId="11" xfId="0" applyNumberFormat="1" applyFont="1" applyFill="1" applyBorder="1" applyAlignment="1">
      <alignment horizontal="center" vertical="center"/>
    </xf>
    <xf numFmtId="165" fontId="18" fillId="2" borderId="7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167" fontId="18" fillId="2" borderId="0" xfId="0" applyNumberFormat="1" applyFont="1" applyFill="1" applyBorder="1" applyAlignment="1">
      <alignment horizontal="center" vertical="center"/>
    </xf>
    <xf numFmtId="0" fontId="10" fillId="2" borderId="0" xfId="0" quotePrefix="1" applyFont="1" applyFill="1" applyAlignment="1">
      <alignment vertical="center"/>
    </xf>
    <xf numFmtId="0" fontId="17" fillId="2" borderId="0" xfId="0" applyFont="1" applyFill="1"/>
    <xf numFmtId="10" fontId="10" fillId="2" borderId="6" xfId="0" applyNumberFormat="1" applyFont="1" applyFill="1" applyBorder="1" applyAlignment="1">
      <alignment horizontal="center" vertical="center"/>
    </xf>
    <xf numFmtId="10" fontId="10" fillId="2" borderId="7" xfId="0" applyNumberFormat="1" applyFont="1" applyFill="1" applyBorder="1" applyAlignment="1">
      <alignment horizontal="center" vertical="center"/>
    </xf>
    <xf numFmtId="167" fontId="10" fillId="2" borderId="7" xfId="0" applyNumberFormat="1" applyFont="1" applyFill="1" applyBorder="1" applyAlignment="1">
      <alignment horizontal="center" vertical="center"/>
    </xf>
    <xf numFmtId="167" fontId="18" fillId="2" borderId="11" xfId="0" applyNumberFormat="1" applyFont="1" applyFill="1" applyBorder="1" applyAlignment="1">
      <alignment horizontal="center" vertical="center"/>
    </xf>
    <xf numFmtId="10" fontId="10" fillId="2" borderId="4" xfId="0" applyNumberFormat="1" applyFont="1" applyFill="1" applyBorder="1" applyAlignment="1">
      <alignment horizontal="center" vertical="center"/>
    </xf>
    <xf numFmtId="10" fontId="20" fillId="2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0" fontId="10" fillId="2" borderId="10" xfId="0" applyNumberFormat="1" applyFont="1" applyFill="1" applyBorder="1" applyAlignment="1">
      <alignment horizontal="center" vertical="center"/>
    </xf>
    <xf numFmtId="8" fontId="18" fillId="2" borderId="0" xfId="0" applyNumberFormat="1" applyFont="1" applyFill="1"/>
    <xf numFmtId="10" fontId="10" fillId="2" borderId="11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center" vertical="center"/>
    </xf>
    <xf numFmtId="10" fontId="10" fillId="2" borderId="5" xfId="0" applyNumberFormat="1" applyFont="1" applyFill="1" applyBorder="1" applyAlignment="1">
      <alignment horizontal="center" vertical="center"/>
    </xf>
    <xf numFmtId="0" fontId="10" fillId="2" borderId="0" xfId="0" quotePrefix="1" applyFont="1" applyFill="1" applyAlignment="1"/>
    <xf numFmtId="3" fontId="10" fillId="2" borderId="0" xfId="0" quotePrefix="1" applyNumberFormat="1" applyFont="1" applyFill="1" applyBorder="1" applyAlignment="1"/>
    <xf numFmtId="10" fontId="18" fillId="2" borderId="0" xfId="0" applyNumberFormat="1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2" fillId="2" borderId="0" xfId="0" applyFont="1" applyFill="1" applyAlignment="1"/>
    <xf numFmtId="0" fontId="5" fillId="3" borderId="0" xfId="0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165" fontId="18" fillId="2" borderId="0" xfId="0" applyNumberFormat="1" applyFont="1" applyFill="1" applyBorder="1" applyAlignment="1">
      <alignment horizontal="center" vertical="center"/>
    </xf>
    <xf numFmtId="166" fontId="18" fillId="2" borderId="0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/>
    <xf numFmtId="0" fontId="2" fillId="2" borderId="0" xfId="0" applyFont="1" applyFill="1" applyAlignment="1"/>
    <xf numFmtId="168" fontId="18" fillId="2" borderId="10" xfId="0" applyNumberFormat="1" applyFont="1" applyFill="1" applyBorder="1" applyAlignment="1">
      <alignment horizontal="center"/>
    </xf>
    <xf numFmtId="166" fontId="10" fillId="2" borderId="5" xfId="0" applyNumberFormat="1" applyFont="1" applyFill="1" applyBorder="1" applyAlignment="1">
      <alignment horizontal="center" vertical="center"/>
    </xf>
    <xf numFmtId="167" fontId="10" fillId="2" borderId="1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2" fillId="2" borderId="0" xfId="0" applyFont="1" applyFill="1" applyAlignment="1"/>
    <xf numFmtId="0" fontId="18" fillId="2" borderId="12" xfId="0" applyFont="1" applyFill="1" applyBorder="1" applyAlignment="1">
      <alignment horizontal="center" vertical="center"/>
    </xf>
    <xf numFmtId="166" fontId="18" fillId="2" borderId="13" xfId="0" applyNumberFormat="1" applyFont="1" applyFill="1" applyBorder="1" applyAlignment="1">
      <alignment horizontal="center" vertical="center"/>
    </xf>
    <xf numFmtId="165" fontId="18" fillId="2" borderId="13" xfId="0" applyNumberFormat="1" applyFont="1" applyFill="1" applyBorder="1" applyAlignment="1">
      <alignment horizontal="center" vertical="center"/>
    </xf>
    <xf numFmtId="165" fontId="18" fillId="2" borderId="14" xfId="0" applyNumberFormat="1" applyFont="1" applyFill="1" applyBorder="1" applyAlignment="1">
      <alignment horizontal="center" vertical="center"/>
    </xf>
    <xf numFmtId="166" fontId="10" fillId="2" borderId="12" xfId="0" quotePrefix="1" applyNumberFormat="1" applyFont="1" applyFill="1" applyBorder="1" applyAlignment="1">
      <alignment horizontal="left" vertical="center" wrapText="1"/>
    </xf>
    <xf numFmtId="10" fontId="10" fillId="2" borderId="0" xfId="0" applyNumberFormat="1" applyFont="1" applyFill="1" applyBorder="1" applyAlignment="1">
      <alignment horizontal="center" vertical="center"/>
    </xf>
    <xf numFmtId="167" fontId="10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13" fillId="2" borderId="0" xfId="0" applyNumberFormat="1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3" fontId="18" fillId="2" borderId="0" xfId="0" applyNumberFormat="1" applyFont="1" applyFill="1" applyBorder="1" applyAlignment="1">
      <alignment vertical="center"/>
    </xf>
    <xf numFmtId="3" fontId="10" fillId="2" borderId="0" xfId="0" quotePrefix="1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10" fontId="18" fillId="2" borderId="0" xfId="0" applyNumberFormat="1" applyFont="1" applyFill="1"/>
    <xf numFmtId="169" fontId="18" fillId="2" borderId="0" xfId="1" applyNumberFormat="1" applyFont="1" applyFill="1" applyAlignment="1"/>
    <xf numFmtId="169" fontId="2" fillId="2" borderId="0" xfId="1" applyNumberFormat="1" applyFont="1" applyFill="1" applyAlignment="1"/>
    <xf numFmtId="165" fontId="18" fillId="2" borderId="0" xfId="0" applyNumberFormat="1" applyFont="1" applyFill="1" applyAlignment="1"/>
    <xf numFmtId="0" fontId="2" fillId="2" borderId="0" xfId="0" applyFont="1" applyFill="1" applyAlignment="1"/>
    <xf numFmtId="0" fontId="2" fillId="0" borderId="0" xfId="10" applyFont="1"/>
    <xf numFmtId="0" fontId="2" fillId="2" borderId="0" xfId="10" applyFont="1" applyFill="1" applyBorder="1" applyAlignment="1"/>
    <xf numFmtId="0" fontId="2" fillId="2" borderId="0" xfId="10" applyFont="1" applyFill="1" applyBorder="1"/>
    <xf numFmtId="0" fontId="2" fillId="2" borderId="0" xfId="10" applyFont="1" applyFill="1"/>
    <xf numFmtId="0" fontId="2" fillId="3" borderId="0" xfId="10" applyFont="1" applyFill="1" applyBorder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Border="1"/>
    <xf numFmtId="0" fontId="2" fillId="3" borderId="0" xfId="0" applyFont="1" applyFill="1" applyAlignment="1"/>
    <xf numFmtId="166" fontId="10" fillId="2" borderId="0" xfId="0" applyNumberFormat="1" applyFont="1" applyFill="1" applyBorder="1" applyAlignment="1">
      <alignment horizontal="center" vertical="center" wrapText="1"/>
    </xf>
    <xf numFmtId="166" fontId="10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2" fillId="2" borderId="0" xfId="0" applyFont="1" applyFill="1" applyBorder="1" applyAlignment="1">
      <alignment wrapText="1"/>
    </xf>
    <xf numFmtId="165" fontId="10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left" vertical="center"/>
    </xf>
    <xf numFmtId="170" fontId="18" fillId="2" borderId="4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vertical="center"/>
    </xf>
    <xf numFmtId="0" fontId="2" fillId="2" borderId="0" xfId="0" applyFont="1" applyFill="1" applyAlignment="1"/>
    <xf numFmtId="165" fontId="10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10" fontId="18" fillId="2" borderId="0" xfId="0" applyNumberFormat="1" applyFont="1" applyFill="1" applyBorder="1" applyAlignment="1">
      <alignment horizontal="center"/>
    </xf>
    <xf numFmtId="168" fontId="18" fillId="2" borderId="0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10" fontId="10" fillId="2" borderId="1" xfId="0" applyNumberFormat="1" applyFont="1" applyFill="1" applyBorder="1" applyAlignment="1">
      <alignment horizontal="center" vertical="center"/>
    </xf>
    <xf numFmtId="166" fontId="10" fillId="2" borderId="0" xfId="0" quotePrefix="1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3" borderId="0" xfId="10" applyFont="1" applyFill="1"/>
    <xf numFmtId="0" fontId="2" fillId="2" borderId="0" xfId="0" applyFont="1" applyFill="1" applyAlignment="1"/>
    <xf numFmtId="0" fontId="2" fillId="2" borderId="0" xfId="0" applyFont="1" applyFill="1" applyAlignment="1"/>
    <xf numFmtId="166" fontId="10" fillId="2" borderId="8" xfId="0" quotePrefix="1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3" fontId="18" fillId="2" borderId="4" xfId="1" applyNumberFormat="1" applyFont="1" applyFill="1" applyBorder="1" applyAlignment="1">
      <alignment horizontal="center" vertical="center"/>
    </xf>
    <xf numFmtId="3" fontId="18" fillId="2" borderId="5" xfId="1" applyNumberFormat="1" applyFont="1" applyFill="1" applyBorder="1" applyAlignment="1">
      <alignment horizontal="center" vertical="center"/>
    </xf>
    <xf numFmtId="10" fontId="10" fillId="2" borderId="7" xfId="0" applyNumberFormat="1" applyFont="1" applyFill="1" applyBorder="1" applyAlignment="1">
      <alignment horizontal="center"/>
    </xf>
    <xf numFmtId="10" fontId="10" fillId="2" borderId="10" xfId="0" applyNumberFormat="1" applyFont="1" applyFill="1" applyBorder="1" applyAlignment="1">
      <alignment horizontal="center"/>
    </xf>
    <xf numFmtId="37" fontId="18" fillId="2" borderId="10" xfId="1" applyNumberFormat="1" applyFont="1" applyFill="1" applyBorder="1" applyAlignment="1">
      <alignment horizontal="center" vertical="center"/>
    </xf>
    <xf numFmtId="166" fontId="18" fillId="2" borderId="0" xfId="0" applyNumberFormat="1" applyFont="1" applyFill="1" applyBorder="1" applyAlignment="1">
      <alignment horizontal="left" vertical="center"/>
    </xf>
    <xf numFmtId="0" fontId="18" fillId="2" borderId="19" xfId="0" applyFont="1" applyFill="1" applyBorder="1" applyAlignment="1">
      <alignment horizontal="center" vertical="center"/>
    </xf>
    <xf numFmtId="166" fontId="18" fillId="2" borderId="20" xfId="0" applyNumberFormat="1" applyFont="1" applyFill="1" applyBorder="1" applyAlignment="1">
      <alignment horizontal="center" vertical="center"/>
    </xf>
    <xf numFmtId="166" fontId="10" fillId="2" borderId="19" xfId="0" quotePrefix="1" applyNumberFormat="1" applyFont="1" applyFill="1" applyBorder="1" applyAlignment="1">
      <alignment horizontal="left" vertical="center" wrapText="1"/>
    </xf>
    <xf numFmtId="165" fontId="18" fillId="2" borderId="20" xfId="0" applyNumberFormat="1" applyFont="1" applyFill="1" applyBorder="1" applyAlignment="1">
      <alignment horizontal="center" vertical="center"/>
    </xf>
    <xf numFmtId="165" fontId="18" fillId="2" borderId="21" xfId="0" applyNumberFormat="1" applyFont="1" applyFill="1" applyBorder="1" applyAlignment="1">
      <alignment horizontal="center" vertical="center"/>
    </xf>
    <xf numFmtId="166" fontId="10" fillId="2" borderId="0" xfId="0" applyNumberFormat="1" applyFont="1" applyFill="1" applyBorder="1" applyAlignment="1">
      <alignment horizontal="left" vertical="center"/>
    </xf>
    <xf numFmtId="10" fontId="18" fillId="2" borderId="5" xfId="0" applyNumberFormat="1" applyFont="1" applyFill="1" applyBorder="1" applyAlignment="1">
      <alignment horizontal="center"/>
    </xf>
    <xf numFmtId="10" fontId="18" fillId="2" borderId="4" xfId="0" applyNumberFormat="1" applyFont="1" applyFill="1" applyBorder="1" applyAlignment="1">
      <alignment horizontal="center"/>
    </xf>
    <xf numFmtId="165" fontId="18" fillId="2" borderId="6" xfId="0" applyNumberFormat="1" applyFont="1" applyFill="1" applyBorder="1" applyAlignment="1">
      <alignment horizontal="center" vertical="center"/>
    </xf>
    <xf numFmtId="3" fontId="18" fillId="2" borderId="10" xfId="0" applyNumberFormat="1" applyFont="1" applyFill="1" applyBorder="1" applyAlignment="1">
      <alignment horizontal="center" vertical="center"/>
    </xf>
    <xf numFmtId="3" fontId="18" fillId="2" borderId="7" xfId="0" applyNumberFormat="1" applyFont="1" applyFill="1" applyBorder="1" applyAlignment="1">
      <alignment horizontal="center" vertical="center"/>
    </xf>
    <xf numFmtId="166" fontId="10" fillId="2" borderId="12" xfId="0" applyNumberFormat="1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/>
    </xf>
    <xf numFmtId="170" fontId="18" fillId="2" borderId="23" xfId="0" applyNumberFormat="1" applyFont="1" applyFill="1" applyBorder="1" applyAlignment="1">
      <alignment horizontal="center" vertical="center"/>
    </xf>
    <xf numFmtId="37" fontId="18" fillId="2" borderId="24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165" fontId="18" fillId="2" borderId="10" xfId="0" applyNumberFormat="1" applyFont="1" applyFill="1" applyBorder="1" applyAlignment="1">
      <alignment horizontal="center" vertical="center"/>
    </xf>
    <xf numFmtId="167" fontId="10" fillId="2" borderId="7" xfId="0" applyNumberFormat="1" applyFont="1" applyFill="1" applyBorder="1" applyAlignment="1">
      <alignment horizontal="center"/>
    </xf>
    <xf numFmtId="167" fontId="10" fillId="2" borderId="10" xfId="0" applyNumberFormat="1" applyFont="1" applyFill="1" applyBorder="1" applyAlignment="1">
      <alignment horizontal="center"/>
    </xf>
    <xf numFmtId="165" fontId="10" fillId="2" borderId="14" xfId="0" applyNumberFormat="1" applyFont="1" applyFill="1" applyBorder="1" applyAlignment="1">
      <alignment horizontal="center" vertical="center"/>
    </xf>
    <xf numFmtId="171" fontId="18" fillId="2" borderId="5" xfId="0" applyNumberFormat="1" applyFont="1" applyFill="1" applyBorder="1" applyAlignment="1">
      <alignment horizontal="center" vertical="center"/>
    </xf>
    <xf numFmtId="171" fontId="18" fillId="2" borderId="9" xfId="0" applyNumberFormat="1" applyFont="1" applyFill="1" applyBorder="1" applyAlignment="1">
      <alignment horizontal="center" vertical="center"/>
    </xf>
    <xf numFmtId="43" fontId="2" fillId="2" borderId="0" xfId="1" applyFont="1" applyFill="1" applyAlignment="1"/>
    <xf numFmtId="0" fontId="26" fillId="0" borderId="0" xfId="0" applyFont="1"/>
    <xf numFmtId="172" fontId="18" fillId="2" borderId="0" xfId="11" applyNumberFormat="1" applyFont="1" applyFill="1" applyAlignment="1"/>
    <xf numFmtId="3" fontId="18" fillId="2" borderId="9" xfId="1" applyNumberFormat="1" applyFont="1" applyFill="1" applyBorder="1" applyAlignment="1">
      <alignment horizontal="center" vertical="center"/>
    </xf>
    <xf numFmtId="3" fontId="18" fillId="2" borderId="11" xfId="0" applyNumberFormat="1" applyFont="1" applyFill="1" applyBorder="1" applyAlignment="1">
      <alignment horizontal="center" vertical="center"/>
    </xf>
    <xf numFmtId="10" fontId="10" fillId="2" borderId="6" xfId="0" quotePrefix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10" fillId="2" borderId="25" xfId="0" applyNumberFormat="1" applyFont="1" applyFill="1" applyBorder="1" applyAlignment="1">
      <alignment horizontal="center" vertical="center"/>
    </xf>
    <xf numFmtId="10" fontId="18" fillId="2" borderId="26" xfId="0" applyNumberFormat="1" applyFont="1" applyFill="1" applyBorder="1" applyAlignment="1">
      <alignment horizontal="center" vertical="center"/>
    </xf>
    <xf numFmtId="10" fontId="10" fillId="2" borderId="26" xfId="0" applyNumberFormat="1" applyFont="1" applyFill="1" applyBorder="1" applyAlignment="1">
      <alignment horizontal="center" vertical="center"/>
    </xf>
    <xf numFmtId="167" fontId="10" fillId="2" borderId="25" xfId="0" applyNumberFormat="1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165" fontId="18" fillId="2" borderId="26" xfId="0" applyNumberFormat="1" applyFont="1" applyFill="1" applyBorder="1" applyAlignment="1">
      <alignment horizontal="center" vertical="center"/>
    </xf>
    <xf numFmtId="10" fontId="10" fillId="2" borderId="25" xfId="0" applyNumberFormat="1" applyFont="1" applyFill="1" applyBorder="1" applyAlignment="1">
      <alignment horizontal="center" vertical="center"/>
    </xf>
    <xf numFmtId="165" fontId="10" fillId="2" borderId="26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0" fontId="18" fillId="2" borderId="25" xfId="0" applyNumberFormat="1" applyFont="1" applyFill="1" applyBorder="1" applyAlignment="1">
      <alignment horizontal="center" vertical="center"/>
    </xf>
    <xf numFmtId="10" fontId="10" fillId="2" borderId="11" xfId="0" applyNumberFormat="1" applyFont="1" applyFill="1" applyBorder="1" applyAlignment="1">
      <alignment horizontal="center"/>
    </xf>
    <xf numFmtId="167" fontId="10" fillId="2" borderId="11" xfId="0" applyNumberFormat="1" applyFont="1" applyFill="1" applyBorder="1" applyAlignment="1">
      <alignment horizontal="center"/>
    </xf>
    <xf numFmtId="167" fontId="18" fillId="2" borderId="25" xfId="0" applyNumberFormat="1" applyFont="1" applyFill="1" applyBorder="1" applyAlignment="1">
      <alignment horizontal="center" vertical="center"/>
    </xf>
    <xf numFmtId="10" fontId="18" fillId="2" borderId="9" xfId="0" applyNumberFormat="1" applyFont="1" applyFill="1" applyBorder="1" applyAlignment="1">
      <alignment horizontal="center"/>
    </xf>
    <xf numFmtId="168" fontId="18" fillId="2" borderId="11" xfId="0" applyNumberFormat="1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/>
    <xf numFmtId="0" fontId="2" fillId="0" borderId="0" xfId="0" applyFont="1" applyAlignment="1"/>
    <xf numFmtId="0" fontId="16" fillId="0" borderId="0" xfId="0" applyFont="1" applyAlignment="1"/>
    <xf numFmtId="3" fontId="2" fillId="2" borderId="0" xfId="0" applyNumberFormat="1" applyFont="1" applyFill="1" applyAlignment="1">
      <alignment horizontal="center" vertical="center"/>
    </xf>
    <xf numFmtId="0" fontId="8" fillId="0" borderId="0" xfId="0" applyFont="1" applyAlignment="1"/>
    <xf numFmtId="0" fontId="3" fillId="2" borderId="0" xfId="0" applyFont="1" applyFill="1" applyAlignment="1"/>
    <xf numFmtId="0" fontId="5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22" fillId="0" borderId="0" xfId="0" applyFont="1" applyAlignment="1"/>
    <xf numFmtId="0" fontId="24" fillId="2" borderId="0" xfId="0" applyFont="1" applyFill="1" applyAlignment="1">
      <alignment horizontal="left" vertical="center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12">
    <cellStyle name="Comma" xfId="1" builtinId="3"/>
    <cellStyle name="Comma 2" xfId="8" xr:uid="{00000000-0005-0000-0000-000001000000}"/>
    <cellStyle name="Comma 3" xfId="4" xr:uid="{00000000-0005-0000-0000-000002000000}"/>
    <cellStyle name="Hyperlink" xfId="10" builtinId="8"/>
    <cellStyle name="Normal" xfId="0" builtinId="0"/>
    <cellStyle name="Normal 2" xfId="7" xr:uid="{00000000-0005-0000-0000-000006000000}"/>
    <cellStyle name="Normal 3" xfId="6" xr:uid="{00000000-0005-0000-0000-000007000000}"/>
    <cellStyle name="Normal 4" xfId="3" xr:uid="{00000000-0005-0000-0000-000008000000}"/>
    <cellStyle name="Normal 5" xfId="2" xr:uid="{00000000-0005-0000-0000-000009000000}"/>
    <cellStyle name="Percent" xfId="11" builtinId="5"/>
    <cellStyle name="Percent 2" xfId="9" xr:uid="{00000000-0005-0000-0000-00000B000000}"/>
    <cellStyle name="Percent 3" xfId="5" xr:uid="{00000000-0005-0000-0000-00000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zoomScale="75" zoomScaleNormal="75" workbookViewId="0">
      <selection activeCell="A30" sqref="A30:F30"/>
    </sheetView>
  </sheetViews>
  <sheetFormatPr defaultColWidth="10.7265625" defaultRowHeight="21" customHeight="1" x14ac:dyDescent="0.3"/>
  <cols>
    <col min="1" max="1" width="3.6328125" style="9" bestFit="1" customWidth="1"/>
    <col min="2" max="2" width="7.7265625" style="9" customWidth="1"/>
    <col min="3" max="3" width="9.36328125" style="9" customWidth="1"/>
    <col min="4" max="4" width="23.6328125" style="9" customWidth="1"/>
    <col min="5" max="5" width="3.6328125" style="9" bestFit="1" customWidth="1"/>
    <col min="6" max="6" width="26.7265625" style="9" customWidth="1"/>
    <col min="7" max="16384" width="10.7265625" style="9"/>
  </cols>
  <sheetData>
    <row r="1" spans="1:8" ht="21.9" customHeight="1" thickBot="1" x14ac:dyDescent="0.35">
      <c r="A1" s="241" t="s">
        <v>286</v>
      </c>
      <c r="B1" s="242"/>
      <c r="C1" s="242"/>
      <c r="D1" s="242"/>
      <c r="E1" s="242"/>
      <c r="F1" s="243"/>
    </row>
    <row r="2" spans="1:8" ht="21.9" customHeight="1" x14ac:dyDescent="0.3">
      <c r="A2" s="228" t="s">
        <v>284</v>
      </c>
      <c r="B2" s="228"/>
      <c r="C2" s="228"/>
      <c r="D2" s="228"/>
      <c r="E2" s="228"/>
      <c r="F2" s="228"/>
    </row>
    <row r="3" spans="1:8" s="12" customFormat="1" ht="21" customHeight="1" x14ac:dyDescent="0.35">
      <c r="A3" s="228" t="s">
        <v>86</v>
      </c>
      <c r="B3" s="228"/>
      <c r="C3" s="228"/>
      <c r="D3" s="228"/>
      <c r="E3" s="228"/>
      <c r="F3" s="228"/>
      <c r="H3" s="10"/>
    </row>
    <row r="4" spans="1:8" s="12" customFormat="1" ht="21" customHeight="1" x14ac:dyDescent="0.35">
      <c r="A4" s="227">
        <v>42929</v>
      </c>
      <c r="B4" s="227"/>
      <c r="C4" s="227"/>
      <c r="D4" s="227"/>
      <c r="E4" s="227"/>
      <c r="F4" s="227"/>
      <c r="G4" s="10"/>
      <c r="H4" s="10"/>
    </row>
    <row r="5" spans="1:8" s="12" customFormat="1" ht="21" customHeight="1" x14ac:dyDescent="0.35">
      <c r="A5" s="11">
        <v>1</v>
      </c>
      <c r="B5" s="10" t="s">
        <v>102</v>
      </c>
      <c r="C5" s="10"/>
      <c r="D5" s="10"/>
      <c r="E5" s="11">
        <v>26</v>
      </c>
      <c r="F5" s="134" t="s">
        <v>121</v>
      </c>
      <c r="G5" s="137"/>
      <c r="H5" s="9"/>
    </row>
    <row r="6" spans="1:8" s="12" customFormat="1" ht="21" customHeight="1" x14ac:dyDescent="0.35">
      <c r="A6" s="11">
        <v>2</v>
      </c>
      <c r="B6" s="130" t="s">
        <v>61</v>
      </c>
      <c r="C6" s="10"/>
      <c r="D6" s="10"/>
      <c r="E6" s="11">
        <v>27</v>
      </c>
      <c r="F6" s="134" t="s">
        <v>27</v>
      </c>
      <c r="G6" s="138"/>
      <c r="H6" s="10"/>
    </row>
    <row r="7" spans="1:8" s="12" customFormat="1" ht="21" customHeight="1" x14ac:dyDescent="0.35">
      <c r="A7" s="11">
        <v>3</v>
      </c>
      <c r="B7" s="131" t="s">
        <v>76</v>
      </c>
      <c r="C7" s="10"/>
      <c r="D7" s="10"/>
      <c r="E7" s="11">
        <v>28</v>
      </c>
      <c r="F7" s="131" t="s">
        <v>7</v>
      </c>
      <c r="G7" s="10"/>
      <c r="H7" s="10"/>
    </row>
    <row r="8" spans="1:8" s="12" customFormat="1" ht="21" customHeight="1" x14ac:dyDescent="0.35">
      <c r="A8" s="11">
        <v>4</v>
      </c>
      <c r="B8" s="131" t="s">
        <v>97</v>
      </c>
      <c r="C8" s="10"/>
      <c r="D8" s="10"/>
      <c r="E8" s="11">
        <v>29</v>
      </c>
      <c r="F8" s="132" t="s">
        <v>130</v>
      </c>
      <c r="G8" s="10"/>
      <c r="H8" s="10"/>
    </row>
    <row r="9" spans="1:8" s="12" customFormat="1" ht="21" customHeight="1" x14ac:dyDescent="0.35">
      <c r="A9" s="11">
        <v>5</v>
      </c>
      <c r="B9" s="131" t="s">
        <v>75</v>
      </c>
      <c r="C9" s="10"/>
      <c r="D9" s="10"/>
      <c r="E9" s="11">
        <v>30</v>
      </c>
      <c r="F9" s="132" t="s">
        <v>131</v>
      </c>
      <c r="G9" s="10"/>
      <c r="H9" s="10"/>
    </row>
    <row r="10" spans="1:8" s="12" customFormat="1" ht="21" customHeight="1" x14ac:dyDescent="0.35">
      <c r="A10" s="11">
        <v>6</v>
      </c>
      <c r="B10" s="131" t="s">
        <v>108</v>
      </c>
      <c r="C10" s="10"/>
      <c r="D10" s="10"/>
      <c r="E10" s="11">
        <v>31</v>
      </c>
      <c r="F10" s="132" t="s">
        <v>189</v>
      </c>
      <c r="G10" s="10"/>
      <c r="H10" s="10"/>
    </row>
    <row r="11" spans="1:8" s="12" customFormat="1" ht="21" customHeight="1" x14ac:dyDescent="0.35">
      <c r="A11" s="11">
        <v>7</v>
      </c>
      <c r="B11" s="131" t="s">
        <v>88</v>
      </c>
      <c r="C11" s="10"/>
      <c r="D11" s="10"/>
      <c r="E11" s="11">
        <v>32</v>
      </c>
      <c r="F11" s="131" t="s">
        <v>60</v>
      </c>
      <c r="G11" s="10"/>
      <c r="H11" s="10"/>
    </row>
    <row r="12" spans="1:8" ht="21" customHeight="1" x14ac:dyDescent="0.35">
      <c r="A12" s="11">
        <v>8</v>
      </c>
      <c r="B12" s="131" t="s">
        <v>44</v>
      </c>
      <c r="C12" s="10"/>
      <c r="D12" s="10"/>
      <c r="E12" s="11">
        <v>33</v>
      </c>
      <c r="F12" s="131" t="s">
        <v>94</v>
      </c>
      <c r="G12" s="10"/>
      <c r="H12" s="8"/>
    </row>
    <row r="13" spans="1:8" ht="21" customHeight="1" x14ac:dyDescent="0.35">
      <c r="A13" s="11">
        <v>9</v>
      </c>
      <c r="B13" s="131" t="s">
        <v>32</v>
      </c>
      <c r="C13" s="10"/>
      <c r="D13" s="10"/>
      <c r="E13" s="11">
        <v>34</v>
      </c>
      <c r="F13" s="131" t="s">
        <v>11</v>
      </c>
      <c r="G13" s="10"/>
      <c r="H13" s="8"/>
    </row>
    <row r="14" spans="1:8" ht="21" customHeight="1" x14ac:dyDescent="0.35">
      <c r="A14" s="11">
        <v>10</v>
      </c>
      <c r="B14" s="131" t="s">
        <v>87</v>
      </c>
      <c r="C14" s="10"/>
      <c r="D14" s="10"/>
      <c r="E14" s="11">
        <v>35</v>
      </c>
      <c r="F14" s="131" t="s">
        <v>95</v>
      </c>
      <c r="G14" s="10"/>
      <c r="H14" s="8"/>
    </row>
    <row r="15" spans="1:8" ht="21" customHeight="1" x14ac:dyDescent="0.35">
      <c r="A15" s="11">
        <v>11</v>
      </c>
      <c r="B15" s="131" t="s">
        <v>254</v>
      </c>
      <c r="C15" s="10"/>
      <c r="D15" s="10"/>
      <c r="E15" s="11">
        <v>36</v>
      </c>
      <c r="F15" s="131" t="s">
        <v>58</v>
      </c>
      <c r="G15" s="10"/>
      <c r="H15" s="8"/>
    </row>
    <row r="16" spans="1:8" ht="21" customHeight="1" x14ac:dyDescent="0.35">
      <c r="A16" s="11">
        <v>12</v>
      </c>
      <c r="B16" s="131" t="s">
        <v>255</v>
      </c>
      <c r="C16" s="10"/>
      <c r="D16" s="10"/>
      <c r="E16" s="11">
        <v>37</v>
      </c>
      <c r="F16" s="131" t="s">
        <v>222</v>
      </c>
      <c r="G16" s="10"/>
      <c r="H16" s="8"/>
    </row>
    <row r="17" spans="1:8" ht="21" customHeight="1" x14ac:dyDescent="0.35">
      <c r="A17" s="11">
        <v>13</v>
      </c>
      <c r="B17" s="131" t="s">
        <v>101</v>
      </c>
      <c r="C17" s="10"/>
      <c r="D17" s="10"/>
      <c r="E17" s="11">
        <v>38</v>
      </c>
      <c r="F17" s="131" t="s">
        <v>157</v>
      </c>
      <c r="G17" s="10"/>
      <c r="H17" s="8"/>
    </row>
    <row r="18" spans="1:8" ht="21" customHeight="1" x14ac:dyDescent="0.35">
      <c r="A18" s="11">
        <v>14</v>
      </c>
      <c r="B18" s="131" t="s">
        <v>230</v>
      </c>
      <c r="C18" s="10"/>
      <c r="D18" s="10"/>
      <c r="E18" s="11">
        <v>39</v>
      </c>
      <c r="F18" s="131" t="s">
        <v>159</v>
      </c>
      <c r="G18" s="10"/>
      <c r="H18" s="8"/>
    </row>
    <row r="19" spans="1:8" ht="21" customHeight="1" x14ac:dyDescent="0.35">
      <c r="A19" s="11">
        <v>15</v>
      </c>
      <c r="B19" s="131" t="s">
        <v>96</v>
      </c>
      <c r="C19" s="10"/>
      <c r="D19" s="10"/>
      <c r="E19" s="11">
        <v>40</v>
      </c>
      <c r="F19" s="131" t="s">
        <v>35</v>
      </c>
      <c r="G19" s="10"/>
      <c r="H19" s="13"/>
    </row>
    <row r="20" spans="1:8" ht="21" customHeight="1" x14ac:dyDescent="0.35">
      <c r="A20" s="11">
        <v>16</v>
      </c>
      <c r="B20" s="131" t="s">
        <v>107</v>
      </c>
      <c r="C20" s="10"/>
      <c r="D20" s="10"/>
      <c r="E20" s="11">
        <v>41</v>
      </c>
      <c r="F20" s="131" t="s">
        <v>36</v>
      </c>
      <c r="G20" s="10"/>
      <c r="H20" s="8"/>
    </row>
    <row r="21" spans="1:8" ht="21" customHeight="1" x14ac:dyDescent="0.35">
      <c r="A21" s="11">
        <v>17</v>
      </c>
      <c r="B21" s="131" t="s">
        <v>106</v>
      </c>
      <c r="C21" s="10"/>
      <c r="D21" s="10"/>
      <c r="E21" s="11">
        <v>42</v>
      </c>
      <c r="F21" s="133" t="s">
        <v>122</v>
      </c>
    </row>
    <row r="22" spans="1:8" ht="21" customHeight="1" x14ac:dyDescent="0.35">
      <c r="A22" s="11">
        <v>18</v>
      </c>
      <c r="B22" s="131" t="s">
        <v>55</v>
      </c>
      <c r="C22" s="10"/>
      <c r="D22" s="10"/>
      <c r="E22" s="11">
        <v>43</v>
      </c>
      <c r="F22" s="133" t="s">
        <v>165</v>
      </c>
      <c r="G22" s="13"/>
      <c r="H22" s="13"/>
    </row>
    <row r="23" spans="1:8" ht="21" customHeight="1" x14ac:dyDescent="0.35">
      <c r="A23" s="11">
        <v>19</v>
      </c>
      <c r="B23" s="131" t="s">
        <v>57</v>
      </c>
      <c r="C23" s="10"/>
      <c r="D23" s="10"/>
      <c r="E23" s="11">
        <v>44</v>
      </c>
      <c r="F23" s="131" t="s">
        <v>37</v>
      </c>
      <c r="G23" s="13"/>
    </row>
    <row r="24" spans="1:8" ht="21" customHeight="1" x14ac:dyDescent="0.35">
      <c r="A24" s="11">
        <v>20</v>
      </c>
      <c r="B24" s="131" t="s">
        <v>9</v>
      </c>
      <c r="C24" s="10"/>
      <c r="D24" s="10"/>
      <c r="E24" s="11">
        <v>45</v>
      </c>
      <c r="F24" s="131" t="s">
        <v>191</v>
      </c>
    </row>
    <row r="25" spans="1:8" ht="21" customHeight="1" x14ac:dyDescent="0.35">
      <c r="A25" s="11">
        <v>21</v>
      </c>
      <c r="B25" s="132" t="s">
        <v>14</v>
      </c>
      <c r="C25" s="10"/>
      <c r="D25" s="129"/>
      <c r="E25" s="11">
        <v>46</v>
      </c>
      <c r="F25" s="131" t="s">
        <v>12</v>
      </c>
    </row>
    <row r="26" spans="1:8" ht="21" customHeight="1" x14ac:dyDescent="0.35">
      <c r="A26" s="11">
        <v>22</v>
      </c>
      <c r="B26" s="131" t="s">
        <v>33</v>
      </c>
      <c r="C26" s="12"/>
      <c r="D26" s="10"/>
      <c r="E26" s="11">
        <v>47</v>
      </c>
      <c r="F26" s="134" t="s">
        <v>13</v>
      </c>
    </row>
    <row r="27" spans="1:8" ht="21" customHeight="1" x14ac:dyDescent="0.35">
      <c r="A27" s="11">
        <v>23</v>
      </c>
      <c r="B27" s="131" t="s">
        <v>219</v>
      </c>
      <c r="C27" s="12"/>
      <c r="D27" s="12"/>
      <c r="E27" s="11">
        <v>48</v>
      </c>
      <c r="F27" s="166" t="s">
        <v>218</v>
      </c>
    </row>
    <row r="28" spans="1:8" ht="21" customHeight="1" x14ac:dyDescent="0.35">
      <c r="A28" s="11">
        <v>24</v>
      </c>
      <c r="B28" s="131" t="s">
        <v>99</v>
      </c>
      <c r="C28" s="137"/>
      <c r="D28" s="137"/>
      <c r="E28" s="11">
        <v>49</v>
      </c>
      <c r="F28" s="166" t="s">
        <v>135</v>
      </c>
    </row>
    <row r="29" spans="1:8" ht="21" customHeight="1" x14ac:dyDescent="0.35">
      <c r="A29" s="11">
        <v>25</v>
      </c>
      <c r="B29" s="134" t="s">
        <v>100</v>
      </c>
      <c r="C29" s="137"/>
      <c r="D29" s="137"/>
    </row>
    <row r="30" spans="1:8" ht="21" customHeight="1" x14ac:dyDescent="0.3">
      <c r="A30" s="226"/>
      <c r="B30" s="226"/>
      <c r="C30" s="226"/>
      <c r="D30" s="226"/>
      <c r="E30" s="226"/>
      <c r="F30" s="226"/>
    </row>
    <row r="31" spans="1:8" ht="21" customHeight="1" x14ac:dyDescent="0.35">
      <c r="D31" s="138"/>
    </row>
    <row r="32" spans="1:8" ht="21" customHeight="1" x14ac:dyDescent="0.3">
      <c r="E32" s="94"/>
      <c r="F32" s="94"/>
    </row>
    <row r="33" spans="4:4" ht="21" customHeight="1" x14ac:dyDescent="0.3">
      <c r="D33" s="94"/>
    </row>
  </sheetData>
  <mergeCells count="5">
    <mergeCell ref="A30:F30"/>
    <mergeCell ref="A1:F1"/>
    <mergeCell ref="A4:F4"/>
    <mergeCell ref="A3:F3"/>
    <mergeCell ref="A2:F2"/>
  </mergeCells>
  <phoneticPr fontId="4"/>
  <hyperlinks>
    <hyperlink ref="B6" location="'Countywide AV'!A1" display="Countywide Assessed Value" xr:uid="{00000000-0004-0000-0000-000000000000}"/>
    <hyperlink ref="B7" location="'Unincorporated AV'!A1" display="Unincorporated Assessed Value" xr:uid="{00000000-0004-0000-0000-000001000000}"/>
    <hyperlink ref="B8" location="'Countywide NC'!A1" display="Countywide New Construction" xr:uid="{00000000-0004-0000-0000-000002000000}"/>
    <hyperlink ref="B9" location="'Unincorporated NC'!A1" display="Unincorporated New Construction" xr:uid="{00000000-0004-0000-0000-000003000000}"/>
    <hyperlink ref="B10" location="'Sales and Use Taxbase'!A1" display="Sales and Use Taxbase" xr:uid="{00000000-0004-0000-0000-000004000000}"/>
    <hyperlink ref="B11" location="'Local Sales Tax'!A1" display="Local and Option Sales Tax" xr:uid="{00000000-0004-0000-0000-000005000000}"/>
    <hyperlink ref="B12" location="'Transit Sales Tax'!A1" display="Metro Transit Sales Tax" xr:uid="{00000000-0004-0000-0000-000006000000}"/>
    <hyperlink ref="B13" location="'Mental Health Sales Tax'!A1" display="Mental Health Sales Tax" xr:uid="{00000000-0004-0000-0000-000007000000}"/>
    <hyperlink ref="B14" location="'CJ Sales Tax'!A1" display="Criminal Justice Sales Tax" xr:uid="{00000000-0004-0000-0000-000008000000}"/>
    <hyperlink ref="B17" location="'Hotel Sales Tax'!A1" display="Hotel Sales Tax" xr:uid="{00000000-0004-0000-0000-000009000000}"/>
    <hyperlink ref="B19" location="'Rental Car Sales Tax'!A1" display="Rental Car Sales Tax" xr:uid="{00000000-0004-0000-0000-00000A000000}"/>
    <hyperlink ref="B20" location="REET!A1" display="Real Estate Excise Tax (REET 1)" xr:uid="{00000000-0004-0000-0000-00000B000000}"/>
    <hyperlink ref="B21" location="'Investment Pool Nom'!A1" display="Investment Pool Nominal Rate of Return" xr:uid="{00000000-0004-0000-0000-00000C000000}"/>
    <hyperlink ref="B22" location="'Investment Pool Real'!A1" display="Investment Pool Real Rate of Return" xr:uid="{00000000-0004-0000-0000-00000D000000}"/>
    <hyperlink ref="B23" location="'CPI-U'!A1" display="National CPI-U" xr:uid="{00000000-0004-0000-0000-00000E000000}"/>
    <hyperlink ref="B24" location="'CPI-W'!A1" display="National CPI-W" xr:uid="{00000000-0004-0000-0000-00000F000000}"/>
    <hyperlink ref="B25" location="'Seattle CPI-U'!A1" display="Seattle CPI-U" xr:uid="{00000000-0004-0000-0000-000010000000}"/>
    <hyperlink ref="B26" location="'Seattle CPI-W'!A1" display="Seattle CPI-W" xr:uid="{00000000-0004-0000-0000-000011000000}"/>
    <hyperlink ref="B27" location="'COLA(new)'!A1" display="COLA Comparison" xr:uid="{00000000-0004-0000-0000-000012000000}"/>
    <hyperlink ref="B28" location="'Pharmaceuticals PPI'!A1" display="Pharmaceuticals PPI" xr:uid="{00000000-0004-0000-0000-000013000000}"/>
    <hyperlink ref="B29" location="'Transportation CPI'!A1" display="Transportation CPI" xr:uid="{00000000-0004-0000-0000-000014000000}"/>
    <hyperlink ref="F5" location="'Retail Gas'!A1" display="Retail Gas Prices" xr:uid="{00000000-0004-0000-0000-000015000000}"/>
    <hyperlink ref="F6" location="'Diesel and Gas'!A1" display="Diesel &amp; Gas Wholesale" xr:uid="{00000000-0004-0000-0000-000016000000}"/>
    <hyperlink ref="F8" location="Gambling!A1" display="Gambling Tax" xr:uid="{00000000-0004-0000-0000-000017000000}"/>
    <hyperlink ref="F9" location="'E911'!A1" display="E-911 Tax" xr:uid="{00000000-0004-0000-0000-000018000000}"/>
    <hyperlink ref="F10" location="Delinquencies!A1" display="P&amp;I on Property Taxes" xr:uid="{00000000-0004-0000-0000-000019000000}"/>
    <hyperlink ref="F11" location="CX!A1" display="Current Expense" xr:uid="{00000000-0004-0000-0000-00001A000000}"/>
    <hyperlink ref="F12" location="'DD-MH'!A1" display="DD/MH" xr:uid="{00000000-0004-0000-0000-00001B000000}"/>
    <hyperlink ref="F13" location="Veterans!A1" display="Veteran's Aid" xr:uid="{00000000-0004-0000-0000-00001C000000}"/>
    <hyperlink ref="F14" location="AFIS!A1" display="AFIS" xr:uid="{00000000-0004-0000-0000-00001E000000}"/>
    <hyperlink ref="F15" location="Parks!A1" display="Parks" xr:uid="{00000000-0004-0000-0000-00001F000000}"/>
    <hyperlink ref="F16" location="Veterans_Lid!A1" display="Vets &amp; Human Services" xr:uid="{00000000-0004-0000-0000-000021000000}"/>
    <hyperlink ref="F17" location="PSERN!A1" display="PSERN" xr:uid="{00000000-0004-0000-0000-000022000000}"/>
    <hyperlink ref="F18" location="BSFK!A1" display="BSFK" xr:uid="{00000000-0004-0000-0000-000023000000}"/>
    <hyperlink ref="F19" location="EMS!A1" display="EMS" xr:uid="{00000000-0004-0000-0000-000024000000}"/>
    <hyperlink ref="F20" location="CF!A1" display="Conservation Futures" xr:uid="{00000000-0004-0000-0000-000025000000}"/>
    <hyperlink ref="F21" location="Roads!A1" display="UAL/Roads" xr:uid="{00000000-0004-0000-0000-000026000000}"/>
    <hyperlink ref="F22" location="Roads2!A1" display="Roads addendum" xr:uid="{00000000-0004-0000-0000-000027000000}"/>
    <hyperlink ref="F23" location="Flood!A1" display="Flood" xr:uid="{00000000-0004-0000-0000-000028000000}"/>
    <hyperlink ref="F24" location="'Marine(Base)'!A1" display="Marine (Base)" xr:uid="{00000000-0004-0000-0000-000029000000}"/>
    <hyperlink ref="F25" location="Transit!A1" display="Transit" xr:uid="{00000000-0004-0000-0000-00002A000000}"/>
    <hyperlink ref="F26" location="UTGO!A1" display="UTGO" xr:uid="{00000000-0004-0000-0000-00002B000000}"/>
    <hyperlink ref="F7" location="Docs!A1" display="Recorded Documents" xr:uid="{00000000-0004-0000-0000-00002C000000}"/>
    <hyperlink ref="F28" location="Appendix!A1" display="Appendix" xr:uid="{00000000-0004-0000-0000-00002D000000}"/>
    <hyperlink ref="F27" location="'KC I+P Index'!Print_Area" display="KC I+P Index" xr:uid="{00000000-0004-0000-0000-00002E000000}"/>
    <hyperlink ref="B18" location="'Hotel Sales Tax'!A1" display="Hotel Sales Tax" xr:uid="{D3B9421C-4F39-47BB-9696-FA089357E5C4}"/>
    <hyperlink ref="B15" location="'Health Thru Housing Sales Tax'!A1" display="Health Through Housing Sales Tax" xr:uid="{EF038C11-8F8A-4590-8348-7E161A621851}"/>
    <hyperlink ref="B16" location="'Seattle TBD Sales Tax'!A1" display="Seattle TBD Sales Tax" xr:uid="{D8799221-A8EB-4DA2-954D-3A32D6A2928A}"/>
  </hyperlinks>
  <pageMargins left="0.75" right="0.75" top="1" bottom="1" header="0.5" footer="0.5"/>
  <pageSetup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Headings!E10</f>
        <v>July 2021 Criminal Justice Sales Tax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  <c r="E4" s="35" t="str">
        <f>Headings!F51</f>
        <v>$ Change from March 2021 Forecast</v>
      </c>
    </row>
    <row r="5" spans="1:5" s="53" customFormat="1" ht="18" customHeight="1" x14ac:dyDescent="0.35">
      <c r="A5" s="38">
        <v>2012</v>
      </c>
      <c r="B5" s="39">
        <v>10262902.461595936</v>
      </c>
      <c r="C5" s="74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2013</v>
      </c>
      <c r="B6" s="44">
        <v>10758498.677836288</v>
      </c>
      <c r="C6" s="46">
        <v>4.8290063955580553E-2</v>
      </c>
      <c r="D6" s="46">
        <v>0</v>
      </c>
      <c r="E6" s="47">
        <v>0</v>
      </c>
    </row>
    <row r="7" spans="1:5" s="53" customFormat="1" ht="18" customHeight="1" x14ac:dyDescent="0.35">
      <c r="A7" s="43">
        <v>2014</v>
      </c>
      <c r="B7" s="44">
        <v>11528619.639012897</v>
      </c>
      <c r="C7" s="45">
        <v>7.1582567813401887E-2</v>
      </c>
      <c r="D7" s="46">
        <v>0</v>
      </c>
      <c r="E7" s="47">
        <v>0</v>
      </c>
    </row>
    <row r="8" spans="1:5" s="53" customFormat="1" ht="18" customHeight="1" x14ac:dyDescent="0.35">
      <c r="A8" s="43">
        <v>2015</v>
      </c>
      <c r="B8" s="44">
        <v>12564407.029012896</v>
      </c>
      <c r="C8" s="45">
        <v>8.9844874966200639E-2</v>
      </c>
      <c r="D8" s="46">
        <v>0</v>
      </c>
      <c r="E8" s="47">
        <v>0</v>
      </c>
    </row>
    <row r="9" spans="1:5" s="53" customFormat="1" ht="18" customHeight="1" x14ac:dyDescent="0.35">
      <c r="A9" s="43">
        <v>2016</v>
      </c>
      <c r="B9" s="44">
        <v>13243627.939012896</v>
      </c>
      <c r="C9" s="45">
        <v>5.4059129764865821E-2</v>
      </c>
      <c r="D9" s="46">
        <v>0</v>
      </c>
      <c r="E9" s="47">
        <v>0</v>
      </c>
    </row>
    <row r="10" spans="1:5" s="53" customFormat="1" ht="18" customHeight="1" x14ac:dyDescent="0.35">
      <c r="A10" s="43">
        <v>2017</v>
      </c>
      <c r="B10" s="44">
        <v>13671507.870000001</v>
      </c>
      <c r="C10" s="45">
        <v>3.2308362403224988E-2</v>
      </c>
      <c r="D10" s="46">
        <v>0</v>
      </c>
      <c r="E10" s="47">
        <v>0</v>
      </c>
    </row>
    <row r="11" spans="1:5" s="53" customFormat="1" ht="18" customHeight="1" x14ac:dyDescent="0.35">
      <c r="A11" s="43">
        <v>2018</v>
      </c>
      <c r="B11" s="44">
        <v>14808959.630000001</v>
      </c>
      <c r="C11" s="45">
        <v>8.3198705718186439E-2</v>
      </c>
      <c r="D11" s="46">
        <v>0</v>
      </c>
      <c r="E11" s="47">
        <v>0</v>
      </c>
    </row>
    <row r="12" spans="1:5" s="53" customFormat="1" ht="18" customHeight="1" x14ac:dyDescent="0.35">
      <c r="A12" s="43">
        <v>2019</v>
      </c>
      <c r="B12" s="44">
        <v>15478453.23</v>
      </c>
      <c r="C12" s="45">
        <v>4.5208685601636711E-2</v>
      </c>
      <c r="D12" s="46">
        <v>0</v>
      </c>
      <c r="E12" s="47">
        <v>0</v>
      </c>
    </row>
    <row r="13" spans="1:5" s="53" customFormat="1" ht="18" customHeight="1" thickBot="1" x14ac:dyDescent="0.4">
      <c r="A13" s="48">
        <v>2020</v>
      </c>
      <c r="B13" s="49">
        <v>14206604.679898031</v>
      </c>
      <c r="C13" s="50">
        <v>-8.2168969418526916E-2</v>
      </c>
      <c r="D13" s="55">
        <v>-1.3801483373060419E-3</v>
      </c>
      <c r="E13" s="77">
        <v>-19634.320101968944</v>
      </c>
    </row>
    <row r="14" spans="1:5" s="53" customFormat="1" ht="18" customHeight="1" thickTop="1" x14ac:dyDescent="0.35">
      <c r="A14" s="43">
        <v>2021</v>
      </c>
      <c r="B14" s="44">
        <v>16208611.973604944</v>
      </c>
      <c r="C14" s="45">
        <v>0.14092088425179461</v>
      </c>
      <c r="D14" s="46">
        <v>0.10308623815346607</v>
      </c>
      <c r="E14" s="47">
        <v>1514736.3608172406</v>
      </c>
    </row>
    <row r="15" spans="1:5" s="53" customFormat="1" ht="18" customHeight="1" x14ac:dyDescent="0.35">
      <c r="A15" s="43">
        <v>2022</v>
      </c>
      <c r="B15" s="44">
        <v>16812426.815654915</v>
      </c>
      <c r="C15" s="45">
        <v>3.7252717446333961E-2</v>
      </c>
      <c r="D15" s="46">
        <v>8.8873643859435969E-2</v>
      </c>
      <c r="E15" s="47">
        <v>1372226.8342645559</v>
      </c>
    </row>
    <row r="16" spans="1:5" s="53" customFormat="1" ht="18" customHeight="1" x14ac:dyDescent="0.35">
      <c r="A16" s="43">
        <v>2023</v>
      </c>
      <c r="B16" s="44">
        <v>17771771.612372473</v>
      </c>
      <c r="C16" s="45">
        <v>5.7061648936027609E-2</v>
      </c>
      <c r="D16" s="46">
        <v>9.7020127929378086E-2</v>
      </c>
      <c r="E16" s="47">
        <v>1571730.0999923553</v>
      </c>
    </row>
    <row r="17" spans="1:5" s="53" customFormat="1" ht="18" customHeight="1" x14ac:dyDescent="0.35">
      <c r="A17" s="43">
        <v>2024</v>
      </c>
      <c r="B17" s="44">
        <v>18499259.004467256</v>
      </c>
      <c r="C17" s="45">
        <v>4.093499556275626E-2</v>
      </c>
      <c r="D17" s="46">
        <v>9.8201982797924803E-2</v>
      </c>
      <c r="E17" s="47">
        <v>1654216.5676141605</v>
      </c>
    </row>
    <row r="18" spans="1:5" s="53" customFormat="1" ht="18" customHeight="1" x14ac:dyDescent="0.35">
      <c r="A18" s="43">
        <v>2025</v>
      </c>
      <c r="B18" s="44">
        <v>18838833.284340132</v>
      </c>
      <c r="C18" s="45">
        <v>1.8356101711472617E-2</v>
      </c>
      <c r="D18" s="46">
        <v>0.10245965680426572</v>
      </c>
      <c r="E18" s="47">
        <v>1750830.8635088354</v>
      </c>
    </row>
    <row r="19" spans="1:5" s="53" customFormat="1" ht="18" customHeight="1" x14ac:dyDescent="0.35">
      <c r="A19" s="43">
        <v>2026</v>
      </c>
      <c r="B19" s="44">
        <v>18925630.478801083</v>
      </c>
      <c r="C19" s="45">
        <v>4.6073550920535666E-3</v>
      </c>
      <c r="D19" s="46">
        <v>9.6695256077520497E-2</v>
      </c>
      <c r="E19" s="47">
        <v>1668666.5465495922</v>
      </c>
    </row>
    <row r="20" spans="1:5" s="53" customFormat="1" ht="18" customHeight="1" x14ac:dyDescent="0.35">
      <c r="A20" s="43">
        <v>2027</v>
      </c>
      <c r="B20" s="44">
        <v>18942105.965697721</v>
      </c>
      <c r="C20" s="45">
        <v>8.7053833768413469E-4</v>
      </c>
      <c r="D20" s="46">
        <v>0.10843304798025377</v>
      </c>
      <c r="E20" s="47">
        <v>1853021.5142612234</v>
      </c>
    </row>
    <row r="21" spans="1:5" s="53" customFormat="1" ht="18" customHeight="1" x14ac:dyDescent="0.35">
      <c r="A21" s="43">
        <v>2028</v>
      </c>
      <c r="B21" s="44">
        <v>19442307.425566323</v>
      </c>
      <c r="C21" s="45">
        <v>2.6406855751647473E-2</v>
      </c>
      <c r="D21" s="46">
        <v>0.11817747541443691</v>
      </c>
      <c r="E21" s="47">
        <v>2054810.491450116</v>
      </c>
    </row>
    <row r="22" spans="1:5" s="53" customFormat="1" ht="18" customHeight="1" x14ac:dyDescent="0.35">
      <c r="A22" s="43">
        <v>2029</v>
      </c>
      <c r="B22" s="44">
        <v>19463678.00322162</v>
      </c>
      <c r="C22" s="45">
        <v>1.0991790834042892E-3</v>
      </c>
      <c r="D22" s="46">
        <v>0.12296523062195064</v>
      </c>
      <c r="E22" s="47">
        <v>2131282.0639085881</v>
      </c>
    </row>
    <row r="23" spans="1:5" s="53" customFormat="1" ht="18" customHeight="1" x14ac:dyDescent="0.35">
      <c r="A23" s="43">
        <v>2030</v>
      </c>
      <c r="B23" s="44">
        <v>20536341.63339065</v>
      </c>
      <c r="C23" s="45">
        <v>5.5111044787705676E-2</v>
      </c>
      <c r="D23" s="46">
        <v>0.13607224754435565</v>
      </c>
      <c r="E23" s="47">
        <v>2459725.7510993704</v>
      </c>
    </row>
    <row r="24" spans="1:5" ht="18" customHeight="1" x14ac:dyDescent="0.35">
      <c r="A24" s="25" t="s">
        <v>4</v>
      </c>
      <c r="B24" s="3"/>
      <c r="C24" s="3"/>
    </row>
    <row r="25" spans="1:5" s="29" customFormat="1" ht="21.75" customHeight="1" x14ac:dyDescent="0.35">
      <c r="A25" s="54" t="s">
        <v>141</v>
      </c>
      <c r="B25" s="30"/>
      <c r="C25" s="30"/>
    </row>
    <row r="26" spans="1:5" ht="21.75" customHeight="1" x14ac:dyDescent="0.35">
      <c r="A26" s="72" t="s">
        <v>151</v>
      </c>
      <c r="B26" s="3"/>
      <c r="C26" s="3"/>
    </row>
    <row r="27" spans="1:5" ht="21.75" customHeight="1" x14ac:dyDescent="0.35">
      <c r="A27" s="119" t="s">
        <v>224</v>
      </c>
      <c r="B27" s="3"/>
      <c r="C27" s="3"/>
    </row>
    <row r="28" spans="1:5" ht="21.75" customHeight="1" x14ac:dyDescent="0.35">
      <c r="A28" s="119"/>
    </row>
    <row r="29" spans="1:5" ht="21.75" customHeight="1" x14ac:dyDescent="0.35">
      <c r="A29" s="119"/>
    </row>
    <row r="30" spans="1:5" ht="21.75" customHeight="1" x14ac:dyDescent="0.35">
      <c r="A30" s="229" t="str">
        <f>Headings!F10</f>
        <v>Page 10</v>
      </c>
      <c r="B30" s="232"/>
      <c r="C30" s="232"/>
      <c r="D30" s="232"/>
      <c r="E30" s="231"/>
    </row>
    <row r="32" spans="1:5" ht="21.75" customHeight="1" x14ac:dyDescent="0.35">
      <c r="A32" s="119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1:E1"/>
    <mergeCell ref="A2:E2"/>
    <mergeCell ref="A30:E30"/>
  </mergeCells>
  <phoneticPr fontId="4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01E25-571F-41DD-B575-7BE923B25736}">
  <sheetPr>
    <pageSetUpPr fitToPage="1"/>
  </sheetPr>
  <dimension ref="A1:E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07" customWidth="1"/>
    <col min="2" max="2" width="20.7265625" style="207" customWidth="1"/>
    <col min="3" max="3" width="10.7265625" style="207" customWidth="1"/>
    <col min="4" max="5" width="17.7265625" style="171" customWidth="1"/>
    <col min="6" max="16384" width="10.7265625" style="171"/>
  </cols>
  <sheetData>
    <row r="1" spans="1:5" ht="23.4" x14ac:dyDescent="0.35">
      <c r="A1" s="230" t="str">
        <f>+Headings!E11</f>
        <v>July 2021 Health Through Housing Sales Tax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106" t="s">
        <v>80</v>
      </c>
      <c r="C5" s="78" t="s">
        <v>80</v>
      </c>
      <c r="D5" s="83" t="s">
        <v>80</v>
      </c>
      <c r="E5" s="103" t="s">
        <v>80</v>
      </c>
    </row>
    <row r="6" spans="1:5" s="53" customFormat="1" ht="18" customHeight="1" x14ac:dyDescent="0.35">
      <c r="A6" s="43">
        <v>2012</v>
      </c>
      <c r="B6" s="86" t="s">
        <v>80</v>
      </c>
      <c r="C6" s="87" t="s">
        <v>80</v>
      </c>
      <c r="D6" s="75" t="s">
        <v>80</v>
      </c>
      <c r="E6" s="76" t="s">
        <v>80</v>
      </c>
    </row>
    <row r="7" spans="1:5" s="53" customFormat="1" ht="18" customHeight="1" x14ac:dyDescent="0.35">
      <c r="A7" s="43">
        <v>2013</v>
      </c>
      <c r="B7" s="86" t="s">
        <v>80</v>
      </c>
      <c r="C7" s="87" t="s">
        <v>80</v>
      </c>
      <c r="D7" s="75" t="s">
        <v>80</v>
      </c>
      <c r="E7" s="76" t="s">
        <v>80</v>
      </c>
    </row>
    <row r="8" spans="1:5" s="53" customFormat="1" ht="18" customHeight="1" x14ac:dyDescent="0.35">
      <c r="A8" s="43">
        <v>2014</v>
      </c>
      <c r="B8" s="86" t="s">
        <v>80</v>
      </c>
      <c r="C8" s="87" t="s">
        <v>80</v>
      </c>
      <c r="D8" s="75" t="s">
        <v>80</v>
      </c>
      <c r="E8" s="76" t="s">
        <v>80</v>
      </c>
    </row>
    <row r="9" spans="1:5" s="53" customFormat="1" ht="18" customHeight="1" x14ac:dyDescent="0.35">
      <c r="A9" s="43">
        <v>2015</v>
      </c>
      <c r="B9" s="86" t="s">
        <v>80</v>
      </c>
      <c r="C9" s="87" t="s">
        <v>80</v>
      </c>
      <c r="D9" s="75" t="s">
        <v>80</v>
      </c>
      <c r="E9" s="76" t="s">
        <v>80</v>
      </c>
    </row>
    <row r="10" spans="1:5" s="53" customFormat="1" ht="18" customHeight="1" x14ac:dyDescent="0.35">
      <c r="A10" s="43">
        <v>2016</v>
      </c>
      <c r="B10" s="86" t="s">
        <v>80</v>
      </c>
      <c r="C10" s="87" t="s">
        <v>80</v>
      </c>
      <c r="D10" s="75" t="s">
        <v>80</v>
      </c>
      <c r="E10" s="76" t="s">
        <v>80</v>
      </c>
    </row>
    <row r="11" spans="1:5" s="53" customFormat="1" ht="18" customHeight="1" x14ac:dyDescent="0.35">
      <c r="A11" s="43">
        <v>2017</v>
      </c>
      <c r="B11" s="86" t="s">
        <v>80</v>
      </c>
      <c r="C11" s="87" t="s">
        <v>80</v>
      </c>
      <c r="D11" s="75" t="s">
        <v>80</v>
      </c>
      <c r="E11" s="76" t="s">
        <v>80</v>
      </c>
    </row>
    <row r="12" spans="1:5" s="53" customFormat="1" ht="18" customHeight="1" x14ac:dyDescent="0.35">
      <c r="A12" s="43">
        <v>2018</v>
      </c>
      <c r="B12" s="86" t="s">
        <v>80</v>
      </c>
      <c r="C12" s="87" t="s">
        <v>80</v>
      </c>
      <c r="D12" s="75" t="s">
        <v>80</v>
      </c>
      <c r="E12" s="76" t="s">
        <v>80</v>
      </c>
    </row>
    <row r="13" spans="1:5" s="53" customFormat="1" ht="18" customHeight="1" x14ac:dyDescent="0.35">
      <c r="A13" s="43">
        <v>2019</v>
      </c>
      <c r="B13" s="86" t="s">
        <v>80</v>
      </c>
      <c r="C13" s="87" t="s">
        <v>80</v>
      </c>
      <c r="D13" s="75" t="s">
        <v>80</v>
      </c>
      <c r="E13" s="76" t="s">
        <v>80</v>
      </c>
    </row>
    <row r="14" spans="1:5" s="53" customFormat="1" ht="18" customHeight="1" thickBot="1" x14ac:dyDescent="0.4">
      <c r="A14" s="43">
        <v>2020</v>
      </c>
      <c r="B14" s="86" t="s">
        <v>80</v>
      </c>
      <c r="C14" s="87" t="s">
        <v>80</v>
      </c>
      <c r="D14" s="75" t="s">
        <v>80</v>
      </c>
      <c r="E14" s="76" t="s">
        <v>80</v>
      </c>
    </row>
    <row r="15" spans="1:5" s="53" customFormat="1" ht="18" customHeight="1" thickTop="1" x14ac:dyDescent="0.35">
      <c r="A15" s="212">
        <v>2021</v>
      </c>
      <c r="B15" s="213">
        <v>60048984</v>
      </c>
      <c r="C15" s="210" t="s">
        <v>80</v>
      </c>
      <c r="D15" s="219">
        <v>0.13038551705858414</v>
      </c>
      <c r="E15" s="211">
        <v>6926413.7849679068</v>
      </c>
    </row>
    <row r="16" spans="1:5" s="53" customFormat="1" ht="18" customHeight="1" x14ac:dyDescent="0.35">
      <c r="A16" s="43">
        <v>2022</v>
      </c>
      <c r="B16" s="44">
        <v>62211133.009640589</v>
      </c>
      <c r="C16" s="56">
        <v>3.6006421185087678E-2</v>
      </c>
      <c r="D16" s="46">
        <v>9.262793048340634E-2</v>
      </c>
      <c r="E16" s="76">
        <v>5273971.4434734061</v>
      </c>
    </row>
    <row r="17" spans="1:5" s="53" customFormat="1" ht="18" customHeight="1" x14ac:dyDescent="0.35">
      <c r="A17" s="43">
        <v>2023</v>
      </c>
      <c r="B17" s="44">
        <v>65758184.637033887</v>
      </c>
      <c r="C17" s="56">
        <v>5.7016348293216668E-2</v>
      </c>
      <c r="D17" s="46">
        <v>0.10075532734233827</v>
      </c>
      <c r="E17" s="76">
        <v>6019037.3409673497</v>
      </c>
    </row>
    <row r="18" spans="1:5" s="53" customFormat="1" ht="18" customHeight="1" x14ac:dyDescent="0.35">
      <c r="A18" s="43">
        <v>2024</v>
      </c>
      <c r="B18" s="44">
        <v>69356727.034850225</v>
      </c>
      <c r="C18" s="56">
        <v>5.4723870764973981E-2</v>
      </c>
      <c r="D18" s="46">
        <v>0.1085713948279512</v>
      </c>
      <c r="E18" s="76">
        <v>6792667.2382195443</v>
      </c>
    </row>
    <row r="19" spans="1:5" ht="18" customHeight="1" x14ac:dyDescent="0.35">
      <c r="A19" s="43">
        <v>2025</v>
      </c>
      <c r="B19" s="44">
        <v>73261372.079549506</v>
      </c>
      <c r="C19" s="56">
        <v>5.6298000376189705E-2</v>
      </c>
      <c r="D19" s="46">
        <v>0.11062381730745252</v>
      </c>
      <c r="E19" s="76">
        <v>7297207.6722336709</v>
      </c>
    </row>
    <row r="20" spans="1:5" ht="18" customHeight="1" x14ac:dyDescent="0.35">
      <c r="A20" s="43">
        <v>2026</v>
      </c>
      <c r="B20" s="44">
        <v>76673623.498931572</v>
      </c>
      <c r="C20" s="56">
        <v>4.6576406126777714E-2</v>
      </c>
      <c r="D20" s="46">
        <v>0.10622834056229502</v>
      </c>
      <c r="E20" s="76">
        <v>7362776.2827425301</v>
      </c>
    </row>
    <row r="21" spans="1:5" ht="18" customHeight="1" x14ac:dyDescent="0.35">
      <c r="A21" s="43">
        <v>2027</v>
      </c>
      <c r="B21" s="44">
        <v>80582576.88922438</v>
      </c>
      <c r="C21" s="56">
        <v>5.0981722421756581E-2</v>
      </c>
      <c r="D21" s="46">
        <v>0.1183050518031783</v>
      </c>
      <c r="E21" s="76">
        <v>8524799.1305606216</v>
      </c>
    </row>
    <row r="22" spans="1:5" ht="18" customHeight="1" x14ac:dyDescent="0.35">
      <c r="A22" s="43">
        <v>2028</v>
      </c>
      <c r="B22" s="44">
        <v>84542103.077169344</v>
      </c>
      <c r="C22" s="56">
        <v>4.913625675421196E-2</v>
      </c>
      <c r="D22" s="46">
        <v>0.12687571041034107</v>
      </c>
      <c r="E22" s="76">
        <v>9518653.4667556584</v>
      </c>
    </row>
    <row r="23" spans="1:5" ht="18" customHeight="1" x14ac:dyDescent="0.35">
      <c r="A23" s="43">
        <v>2029</v>
      </c>
      <c r="B23" s="44">
        <v>88511382.66108872</v>
      </c>
      <c r="C23" s="56">
        <v>4.6950329355968989E-2</v>
      </c>
      <c r="D23" s="46">
        <v>0.13231790501845708</v>
      </c>
      <c r="E23" s="76">
        <v>10343067.67745702</v>
      </c>
    </row>
    <row r="24" spans="1:5" ht="18" customHeight="1" x14ac:dyDescent="0.35">
      <c r="A24" s="43">
        <v>2030</v>
      </c>
      <c r="B24" s="44">
        <v>93386615.568758458</v>
      </c>
      <c r="C24" s="56">
        <v>5.5080293190505003E-2</v>
      </c>
      <c r="D24" s="46">
        <v>0.14550069740403448</v>
      </c>
      <c r="E24" s="76">
        <v>11861902.593555734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30" t="s">
        <v>257</v>
      </c>
      <c r="B26" s="3"/>
      <c r="C26" s="3"/>
    </row>
    <row r="27" spans="1:5" ht="21.75" customHeight="1" x14ac:dyDescent="0.35">
      <c r="A27" s="30" t="s">
        <v>256</v>
      </c>
      <c r="B27" s="3"/>
      <c r="C27" s="3"/>
    </row>
    <row r="28" spans="1:5" ht="21.75" customHeight="1" x14ac:dyDescent="0.35">
      <c r="A28" s="30"/>
      <c r="B28" s="171"/>
      <c r="C28" s="171"/>
    </row>
    <row r="29" spans="1:5" ht="21.75" customHeight="1" x14ac:dyDescent="0.35">
      <c r="A29" s="3"/>
      <c r="B29" s="171"/>
      <c r="C29" s="171"/>
    </row>
    <row r="30" spans="1:5" ht="21.75" customHeight="1" x14ac:dyDescent="0.35">
      <c r="A30" s="229" t="str">
        <f>+Headings!F11</f>
        <v>Page 11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1:E1"/>
    <mergeCell ref="A2:E2"/>
    <mergeCell ref="A30:E30"/>
  </mergeCells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4B66C-118E-40B3-9185-6B24F93D0F7C}">
  <sheetPr>
    <pageSetUpPr fitToPage="1"/>
  </sheetPr>
  <dimension ref="A1:E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06" customWidth="1"/>
    <col min="2" max="2" width="20.7265625" style="206" customWidth="1"/>
    <col min="3" max="3" width="10.7265625" style="206" customWidth="1"/>
    <col min="4" max="5" width="17.7265625" style="171" customWidth="1"/>
    <col min="6" max="16384" width="10.7265625" style="171"/>
  </cols>
  <sheetData>
    <row r="1" spans="1:5" ht="23.4" x14ac:dyDescent="0.35">
      <c r="A1" s="230" t="str">
        <f>+Headings!E12</f>
        <v>July 2021 Seattle TBD Sales Tax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106" t="s">
        <v>80</v>
      </c>
      <c r="C5" s="78" t="s">
        <v>80</v>
      </c>
      <c r="D5" s="83" t="s">
        <v>80</v>
      </c>
      <c r="E5" s="103" t="s">
        <v>80</v>
      </c>
    </row>
    <row r="6" spans="1:5" s="53" customFormat="1" ht="18" customHeight="1" x14ac:dyDescent="0.35">
      <c r="A6" s="43">
        <v>2012</v>
      </c>
      <c r="B6" s="86" t="s">
        <v>80</v>
      </c>
      <c r="C6" s="87" t="s">
        <v>80</v>
      </c>
      <c r="D6" s="75" t="s">
        <v>80</v>
      </c>
      <c r="E6" s="76" t="s">
        <v>80</v>
      </c>
    </row>
    <row r="7" spans="1:5" s="53" customFormat="1" ht="18" customHeight="1" x14ac:dyDescent="0.35">
      <c r="A7" s="43">
        <v>2013</v>
      </c>
      <c r="B7" s="86" t="s">
        <v>80</v>
      </c>
      <c r="C7" s="87" t="s">
        <v>80</v>
      </c>
      <c r="D7" s="75" t="s">
        <v>80</v>
      </c>
      <c r="E7" s="76" t="s">
        <v>80</v>
      </c>
    </row>
    <row r="8" spans="1:5" s="53" customFormat="1" ht="18" customHeight="1" x14ac:dyDescent="0.35">
      <c r="A8" s="43">
        <v>2014</v>
      </c>
      <c r="B8" s="86" t="s">
        <v>80</v>
      </c>
      <c r="C8" s="87" t="s">
        <v>80</v>
      </c>
      <c r="D8" s="75" t="s">
        <v>80</v>
      </c>
      <c r="E8" s="76" t="s">
        <v>80</v>
      </c>
    </row>
    <row r="9" spans="1:5" s="53" customFormat="1" ht="18" customHeight="1" x14ac:dyDescent="0.35">
      <c r="A9" s="43">
        <v>2015</v>
      </c>
      <c r="B9" s="86" t="s">
        <v>80</v>
      </c>
      <c r="C9" s="87" t="s">
        <v>80</v>
      </c>
      <c r="D9" s="75" t="s">
        <v>80</v>
      </c>
      <c r="E9" s="76" t="s">
        <v>80</v>
      </c>
    </row>
    <row r="10" spans="1:5" s="53" customFormat="1" ht="18" customHeight="1" x14ac:dyDescent="0.35">
      <c r="A10" s="43">
        <v>2016</v>
      </c>
      <c r="B10" s="86" t="s">
        <v>80</v>
      </c>
      <c r="C10" s="87" t="s">
        <v>80</v>
      </c>
      <c r="D10" s="75" t="s">
        <v>80</v>
      </c>
      <c r="E10" s="76" t="s">
        <v>80</v>
      </c>
    </row>
    <row r="11" spans="1:5" s="53" customFormat="1" ht="18" customHeight="1" x14ac:dyDescent="0.35">
      <c r="A11" s="43">
        <v>2017</v>
      </c>
      <c r="B11" s="86" t="s">
        <v>80</v>
      </c>
      <c r="C11" s="87" t="s">
        <v>80</v>
      </c>
      <c r="D11" s="75" t="s">
        <v>80</v>
      </c>
      <c r="E11" s="76" t="s">
        <v>80</v>
      </c>
    </row>
    <row r="12" spans="1:5" s="53" customFormat="1" ht="18" customHeight="1" x14ac:dyDescent="0.35">
      <c r="A12" s="43">
        <v>2018</v>
      </c>
      <c r="B12" s="86" t="s">
        <v>80</v>
      </c>
      <c r="C12" s="87" t="s">
        <v>80</v>
      </c>
      <c r="D12" s="75" t="s">
        <v>80</v>
      </c>
      <c r="E12" s="76" t="s">
        <v>80</v>
      </c>
    </row>
    <row r="13" spans="1:5" s="53" customFormat="1" ht="18" customHeight="1" x14ac:dyDescent="0.35">
      <c r="A13" s="43">
        <v>2019</v>
      </c>
      <c r="B13" s="86">
        <v>30580633.539999999</v>
      </c>
      <c r="C13" s="87" t="s">
        <v>80</v>
      </c>
      <c r="D13" s="75" t="s">
        <v>80</v>
      </c>
      <c r="E13" s="76" t="s">
        <v>80</v>
      </c>
    </row>
    <row r="14" spans="1:5" s="53" customFormat="1" ht="18" customHeight="1" thickBot="1" x14ac:dyDescent="0.4">
      <c r="A14" s="43">
        <v>2020</v>
      </c>
      <c r="B14" s="86">
        <v>27045712</v>
      </c>
      <c r="C14" s="87" t="s">
        <v>80</v>
      </c>
      <c r="D14" s="75" t="s">
        <v>80</v>
      </c>
      <c r="E14" s="76" t="s">
        <v>80</v>
      </c>
    </row>
    <row r="15" spans="1:5" s="53" customFormat="1" ht="18" customHeight="1" thickTop="1" x14ac:dyDescent="0.35">
      <c r="A15" s="212">
        <v>2021</v>
      </c>
      <c r="B15" s="215">
        <v>33627254.011052705</v>
      </c>
      <c r="C15" s="210" t="s">
        <v>80</v>
      </c>
      <c r="D15" s="214">
        <v>1.8615244045636192E-2</v>
      </c>
      <c r="E15" s="211">
        <v>614539.7328967303</v>
      </c>
    </row>
    <row r="16" spans="1:5" s="53" customFormat="1" ht="18" customHeight="1" x14ac:dyDescent="0.35">
      <c r="A16" s="43">
        <v>2022</v>
      </c>
      <c r="B16" s="86">
        <v>46665127.594203606</v>
      </c>
      <c r="C16" s="56">
        <v>0.38771746211764935</v>
      </c>
      <c r="D16" s="75">
        <v>3.8311375480631682E-2</v>
      </c>
      <c r="E16" s="76">
        <v>1721839.1971151754</v>
      </c>
    </row>
    <row r="17" spans="1:5" s="53" customFormat="1" ht="18" customHeight="1" x14ac:dyDescent="0.35">
      <c r="A17" s="43">
        <v>2023</v>
      </c>
      <c r="B17" s="86">
        <v>49524808.148998812</v>
      </c>
      <c r="C17" s="56">
        <v>6.1280890082692441E-2</v>
      </c>
      <c r="D17" s="75">
        <v>4.6445627343024487E-2</v>
      </c>
      <c r="E17" s="76">
        <v>2198117.8222929016</v>
      </c>
    </row>
    <row r="18" spans="1:5" s="53" customFormat="1" ht="18" customHeight="1" x14ac:dyDescent="0.35">
      <c r="A18" s="43">
        <v>2024</v>
      </c>
      <c r="B18" s="86">
        <v>52360828.522752024</v>
      </c>
      <c r="C18" s="56">
        <v>5.7264641292922303E-2</v>
      </c>
      <c r="D18" s="75">
        <v>6.8397475272129249E-2</v>
      </c>
      <c r="E18" s="76">
        <v>3352075.0067299977</v>
      </c>
    </row>
    <row r="19" spans="1:5" ht="18" customHeight="1" x14ac:dyDescent="0.35">
      <c r="A19" s="43">
        <v>2025</v>
      </c>
      <c r="B19" s="86">
        <v>55026529.710408203</v>
      </c>
      <c r="C19" s="56">
        <v>5.0910217864445606E-2</v>
      </c>
      <c r="D19" s="75">
        <v>8.9518354269247258E-2</v>
      </c>
      <c r="E19" s="76">
        <v>4521157.7772156298</v>
      </c>
    </row>
    <row r="20" spans="1:5" ht="18" customHeight="1" x14ac:dyDescent="0.35">
      <c r="A20" s="43">
        <v>2026</v>
      </c>
      <c r="B20" s="86">
        <v>57459545.924142338</v>
      </c>
      <c r="C20" s="56">
        <v>4.4215330796590901E-2</v>
      </c>
      <c r="D20" s="75">
        <v>0.10041764729708391</v>
      </c>
      <c r="E20" s="76">
        <v>5243420.4691588208</v>
      </c>
    </row>
    <row r="21" spans="1:5" ht="18" customHeight="1" x14ac:dyDescent="0.35">
      <c r="A21" s="43">
        <v>2027</v>
      </c>
      <c r="B21" s="86">
        <v>13642782.867256686</v>
      </c>
      <c r="C21" s="56">
        <v>-0.76256716533632574</v>
      </c>
      <c r="D21" s="75">
        <v>0.10744192531587404</v>
      </c>
      <c r="E21" s="76">
        <v>1323597.0432547852</v>
      </c>
    </row>
    <row r="22" spans="1:5" ht="18" customHeight="1" x14ac:dyDescent="0.35">
      <c r="A22" s="43">
        <v>2028</v>
      </c>
      <c r="B22" s="44" t="s">
        <v>80</v>
      </c>
      <c r="C22" s="45" t="s">
        <v>80</v>
      </c>
      <c r="D22" s="46" t="s">
        <v>80</v>
      </c>
      <c r="E22" s="47" t="s">
        <v>80</v>
      </c>
    </row>
    <row r="23" spans="1:5" ht="18" customHeight="1" x14ac:dyDescent="0.35">
      <c r="A23" s="43">
        <v>2029</v>
      </c>
      <c r="B23" s="44" t="s">
        <v>80</v>
      </c>
      <c r="C23" s="45" t="s">
        <v>80</v>
      </c>
      <c r="D23" s="46" t="s">
        <v>80</v>
      </c>
      <c r="E23" s="47" t="s">
        <v>80</v>
      </c>
    </row>
    <row r="24" spans="1:5" ht="18" customHeight="1" x14ac:dyDescent="0.35">
      <c r="A24" s="43">
        <v>2030</v>
      </c>
      <c r="B24" s="44" t="s">
        <v>80</v>
      </c>
      <c r="C24" s="45" t="s">
        <v>80</v>
      </c>
      <c r="D24" s="46" t="s">
        <v>80</v>
      </c>
      <c r="E24" s="47" t="s">
        <v>80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30" t="s">
        <v>262</v>
      </c>
      <c r="B26" s="3"/>
      <c r="C26" s="3"/>
    </row>
    <row r="27" spans="1:5" ht="21.75" customHeight="1" x14ac:dyDescent="0.35">
      <c r="A27" s="30" t="s">
        <v>263</v>
      </c>
      <c r="B27" s="3"/>
      <c r="C27" s="3"/>
    </row>
    <row r="28" spans="1:5" ht="21.75" customHeight="1" x14ac:dyDescent="0.35">
      <c r="A28" s="30" t="s">
        <v>264</v>
      </c>
      <c r="B28" s="171"/>
      <c r="C28" s="171"/>
    </row>
    <row r="29" spans="1:5" ht="21.75" customHeight="1" x14ac:dyDescent="0.35">
      <c r="A29" s="3"/>
      <c r="B29" s="171"/>
      <c r="C29" s="171"/>
    </row>
    <row r="30" spans="1:5" ht="21.75" customHeight="1" x14ac:dyDescent="0.35">
      <c r="A30" s="229" t="str">
        <f>+Headings!F12</f>
        <v>Page 12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1:E1"/>
    <mergeCell ref="A2:E2"/>
    <mergeCell ref="A30:E30"/>
  </mergeCells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1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Headings!E13</f>
        <v>July 2021 Hotel Sales Tax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  <c r="E4" s="35" t="str">
        <f>Headings!F51</f>
        <v>$ Change from March 2021 Forecast</v>
      </c>
    </row>
    <row r="5" spans="1:5" s="53" customFormat="1" ht="18" customHeight="1" x14ac:dyDescent="0.35">
      <c r="A5" s="38">
        <v>2012</v>
      </c>
      <c r="B5" s="39">
        <v>21267812.480999999</v>
      </c>
      <c r="C5" s="74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2013</v>
      </c>
      <c r="B6" s="44">
        <v>20243998</v>
      </c>
      <c r="C6" s="46">
        <v>-4.8139153094124865E-2</v>
      </c>
      <c r="D6" s="46">
        <v>0</v>
      </c>
      <c r="E6" s="47">
        <v>0</v>
      </c>
    </row>
    <row r="7" spans="1:5" s="53" customFormat="1" ht="18" customHeight="1" x14ac:dyDescent="0.35">
      <c r="A7" s="43">
        <v>2014</v>
      </c>
      <c r="B7" s="44">
        <v>23237103.519999899</v>
      </c>
      <c r="C7" s="45">
        <v>0.14785150245519185</v>
      </c>
      <c r="D7" s="46">
        <v>0</v>
      </c>
      <c r="E7" s="47">
        <v>0</v>
      </c>
    </row>
    <row r="8" spans="1:5" s="53" customFormat="1" ht="18" customHeight="1" x14ac:dyDescent="0.35">
      <c r="A8" s="43">
        <v>2015</v>
      </c>
      <c r="B8" s="44">
        <v>26115934.079999898</v>
      </c>
      <c r="C8" s="45">
        <v>0.12388938911952696</v>
      </c>
      <c r="D8" s="46">
        <v>0</v>
      </c>
      <c r="E8" s="47">
        <v>0</v>
      </c>
    </row>
    <row r="9" spans="1:5" s="53" customFormat="1" ht="18" customHeight="1" x14ac:dyDescent="0.35">
      <c r="A9" s="43">
        <v>2016</v>
      </c>
      <c r="B9" s="44">
        <v>28699357.100000001</v>
      </c>
      <c r="C9" s="45">
        <v>9.8921333316526416E-2</v>
      </c>
      <c r="D9" s="46">
        <v>0</v>
      </c>
      <c r="E9" s="47">
        <v>0</v>
      </c>
    </row>
    <row r="10" spans="1:5" s="53" customFormat="1" ht="18" customHeight="1" x14ac:dyDescent="0.35">
      <c r="A10" s="43">
        <v>2017</v>
      </c>
      <c r="B10" s="44">
        <v>31591980.010000002</v>
      </c>
      <c r="C10" s="45">
        <v>0.10079051248154958</v>
      </c>
      <c r="D10" s="46">
        <v>0</v>
      </c>
      <c r="E10" s="47">
        <v>0</v>
      </c>
    </row>
    <row r="11" spans="1:5" s="53" customFormat="1" ht="18" customHeight="1" x14ac:dyDescent="0.35">
      <c r="A11" s="43">
        <v>2018</v>
      </c>
      <c r="B11" s="44">
        <v>34525943.560000002</v>
      </c>
      <c r="C11" s="45">
        <v>9.2870518057788676E-2</v>
      </c>
      <c r="D11" s="46">
        <v>0</v>
      </c>
      <c r="E11" s="47">
        <v>0</v>
      </c>
    </row>
    <row r="12" spans="1:5" s="53" customFormat="1" ht="18" customHeight="1" x14ac:dyDescent="0.35">
      <c r="A12" s="43">
        <v>2019</v>
      </c>
      <c r="B12" s="44">
        <v>35876830.18</v>
      </c>
      <c r="C12" s="45">
        <v>3.912671112528443E-2</v>
      </c>
      <c r="D12" s="46">
        <v>0</v>
      </c>
      <c r="E12" s="47">
        <v>0</v>
      </c>
    </row>
    <row r="13" spans="1:5" s="53" customFormat="1" ht="18" customHeight="1" thickBot="1" x14ac:dyDescent="0.4">
      <c r="A13" s="48">
        <v>2020</v>
      </c>
      <c r="B13" s="49">
        <v>9807758.6999999993</v>
      </c>
      <c r="C13" s="50">
        <v>-0.72662694416444129</v>
      </c>
      <c r="D13" s="55">
        <v>-3.0588027333244838E-8</v>
      </c>
      <c r="E13" s="77">
        <v>-0.30000000074505806</v>
      </c>
    </row>
    <row r="14" spans="1:5" s="53" customFormat="1" ht="18" customHeight="1" thickTop="1" x14ac:dyDescent="0.35">
      <c r="A14" s="43">
        <v>2021</v>
      </c>
      <c r="B14" s="44">
        <v>17388192.672007002</v>
      </c>
      <c r="C14" s="45">
        <v>0.77290176113396858</v>
      </c>
      <c r="D14" s="46">
        <v>0.12324384875663186</v>
      </c>
      <c r="E14" s="47">
        <v>1907856.2417165022</v>
      </c>
    </row>
    <row r="15" spans="1:5" s="53" customFormat="1" ht="18" customHeight="1" x14ac:dyDescent="0.35">
      <c r="A15" s="43">
        <v>2022</v>
      </c>
      <c r="B15" s="44">
        <v>29639245.588931002</v>
      </c>
      <c r="C15" s="45">
        <v>0.70456160384320965</v>
      </c>
      <c r="D15" s="46">
        <v>1.4184120292671576E-2</v>
      </c>
      <c r="E15" s="47">
        <v>414526.92504800111</v>
      </c>
    </row>
    <row r="16" spans="1:5" s="53" customFormat="1" ht="18" customHeight="1" x14ac:dyDescent="0.35">
      <c r="A16" s="43">
        <v>2023</v>
      </c>
      <c r="B16" s="44">
        <v>35669196.5296271</v>
      </c>
      <c r="C16" s="45">
        <v>0.20344481854652963</v>
      </c>
      <c r="D16" s="46">
        <v>3.1833123255418094E-3</v>
      </c>
      <c r="E16" s="47">
        <v>113185.8869260028</v>
      </c>
    </row>
    <row r="17" spans="1:5" s="53" customFormat="1" ht="18" customHeight="1" x14ac:dyDescent="0.35">
      <c r="A17" s="43">
        <v>2024</v>
      </c>
      <c r="B17" s="44">
        <v>37147514.7529613</v>
      </c>
      <c r="C17" s="45">
        <v>4.1445234744951431E-2</v>
      </c>
      <c r="D17" s="46">
        <v>-2.4202006224084083E-2</v>
      </c>
      <c r="E17" s="47">
        <v>-921342.72564090043</v>
      </c>
    </row>
    <row r="18" spans="1:5" s="53" customFormat="1" ht="18" customHeight="1" x14ac:dyDescent="0.35">
      <c r="A18" s="43">
        <v>2025</v>
      </c>
      <c r="B18" s="44">
        <v>39069187.038350403</v>
      </c>
      <c r="C18" s="45">
        <v>5.1730843857755282E-2</v>
      </c>
      <c r="D18" s="46">
        <v>-2.6434851390714664E-2</v>
      </c>
      <c r="E18" s="47">
        <v>-1060831.0648651943</v>
      </c>
    </row>
    <row r="19" spans="1:5" s="53" customFormat="1" ht="18" customHeight="1" x14ac:dyDescent="0.35">
      <c r="A19" s="43">
        <v>2026</v>
      </c>
      <c r="B19" s="44">
        <v>41224994.517151996</v>
      </c>
      <c r="C19" s="45">
        <v>5.5179225426048584E-2</v>
      </c>
      <c r="D19" s="46">
        <v>-1.6789529453797414E-2</v>
      </c>
      <c r="E19" s="47">
        <v>-703967.54348420352</v>
      </c>
    </row>
    <row r="20" spans="1:5" s="53" customFormat="1" ht="18" customHeight="1" x14ac:dyDescent="0.35">
      <c r="A20" s="43">
        <v>2027</v>
      </c>
      <c r="B20" s="44">
        <v>43115707.397904798</v>
      </c>
      <c r="C20" s="45">
        <v>4.5863265790518248E-2</v>
      </c>
      <c r="D20" s="46">
        <v>-2.0104233046507991E-2</v>
      </c>
      <c r="E20" s="47">
        <v>-884592.27881700546</v>
      </c>
    </row>
    <row r="21" spans="1:5" s="53" customFormat="1" ht="18" customHeight="1" x14ac:dyDescent="0.35">
      <c r="A21" s="43">
        <v>2028</v>
      </c>
      <c r="B21" s="44">
        <v>45632080.3173014</v>
      </c>
      <c r="C21" s="45">
        <v>5.836325254213226E-2</v>
      </c>
      <c r="D21" s="46">
        <v>-1.4934055140407465E-2</v>
      </c>
      <c r="E21" s="47">
        <v>-691803.43426369876</v>
      </c>
    </row>
    <row r="22" spans="1:5" s="53" customFormat="1" ht="18" customHeight="1" x14ac:dyDescent="0.35">
      <c r="A22" s="43">
        <v>2029</v>
      </c>
      <c r="B22" s="44">
        <v>48552742.093470298</v>
      </c>
      <c r="C22" s="45">
        <v>6.4004572131276083E-2</v>
      </c>
      <c r="D22" s="46">
        <v>4.6843463857748624E-4</v>
      </c>
      <c r="E22" s="47">
        <v>22733.137205593288</v>
      </c>
    </row>
    <row r="23" spans="1:5" s="53" customFormat="1" ht="18" customHeight="1" x14ac:dyDescent="0.35">
      <c r="A23" s="43">
        <v>2030</v>
      </c>
      <c r="B23" s="44">
        <v>50886804.674169295</v>
      </c>
      <c r="C23" s="45">
        <v>4.8072724218245488E-2</v>
      </c>
      <c r="D23" s="46">
        <v>2.3830496793426637E-3</v>
      </c>
      <c r="E23" s="47">
        <v>120977.48819709569</v>
      </c>
    </row>
    <row r="24" spans="1:5" ht="18" customHeight="1" x14ac:dyDescent="0.35">
      <c r="A24" s="25" t="s">
        <v>4</v>
      </c>
      <c r="B24" s="3"/>
      <c r="C24" s="3"/>
    </row>
    <row r="25" spans="1:5" ht="21.75" customHeight="1" x14ac:dyDescent="0.35">
      <c r="A25" s="26" t="s">
        <v>125</v>
      </c>
      <c r="B25" s="3"/>
      <c r="C25" s="3"/>
    </row>
    <row r="26" spans="1:5" ht="21.75" customHeight="1" x14ac:dyDescent="0.35">
      <c r="A26" s="119" t="s">
        <v>258</v>
      </c>
      <c r="B26" s="3"/>
      <c r="C26" s="3"/>
    </row>
    <row r="27" spans="1:5" ht="21.75" customHeight="1" x14ac:dyDescent="0.35">
      <c r="A27" s="122" t="s">
        <v>160</v>
      </c>
      <c r="B27" s="3"/>
      <c r="C27" s="3"/>
    </row>
    <row r="28" spans="1:5" ht="21.75" customHeight="1" x14ac:dyDescent="0.35">
      <c r="B28" s="3"/>
      <c r="C28" s="3"/>
    </row>
    <row r="29" spans="1:5" s="93" customFormat="1" ht="21.75" customHeight="1" x14ac:dyDescent="0.35">
      <c r="A29" s="119"/>
    </row>
    <row r="30" spans="1:5" ht="21.75" customHeight="1" x14ac:dyDescent="0.35">
      <c r="A30" s="229" t="str">
        <f>Headings!F13</f>
        <v>Page 13</v>
      </c>
      <c r="B30" s="232"/>
      <c r="C30" s="232"/>
      <c r="D30" s="232"/>
      <c r="E30" s="231"/>
    </row>
    <row r="35" spans="1:2" ht="21.75" customHeight="1" x14ac:dyDescent="0.35">
      <c r="B35" s="7"/>
    </row>
    <row r="36" spans="1:2" ht="21.75" customHeight="1" x14ac:dyDescent="0.35">
      <c r="B36" s="7"/>
    </row>
    <row r="37" spans="1:2" ht="21.75" customHeight="1" x14ac:dyDescent="0.35">
      <c r="A37" s="6"/>
      <c r="B37" s="7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  <row r="41" spans="1:2" ht="21.75" customHeight="1" x14ac:dyDescent="0.35">
      <c r="A41" s="6"/>
      <c r="B41" s="6"/>
    </row>
  </sheetData>
  <mergeCells count="3">
    <mergeCell ref="A1:E1"/>
    <mergeCell ref="A2:E2"/>
    <mergeCell ref="A30:E30"/>
  </mergeCells>
  <phoneticPr fontId="4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ED208-C056-4ECC-B265-305A2BC307CD}">
  <sheetPr>
    <pageSetUpPr fitToPage="1"/>
  </sheetPr>
  <dimension ref="A1:E31"/>
  <sheetViews>
    <sheetView zoomScale="75" zoomScaleNormal="75" workbookViewId="0">
      <selection activeCell="A31" sqref="A31:E31"/>
    </sheetView>
  </sheetViews>
  <sheetFormatPr defaultColWidth="10.7265625" defaultRowHeight="21.75" customHeight="1" x14ac:dyDescent="0.35"/>
  <cols>
    <col min="1" max="1" width="10.7265625" style="170" customWidth="1"/>
    <col min="2" max="2" width="17.7265625" style="170" customWidth="1"/>
    <col min="3" max="3" width="10.7265625" style="170" customWidth="1"/>
    <col min="4" max="4" width="17.7265625" style="28" customWidth="1"/>
    <col min="5" max="5" width="17.7265625" style="171" customWidth="1"/>
    <col min="6" max="16384" width="10.7265625" style="171"/>
  </cols>
  <sheetData>
    <row r="1" spans="1:5" ht="23.4" x14ac:dyDescent="0.35">
      <c r="A1" s="230" t="str">
        <f>Headings!E14</f>
        <v>July 2021 Hotel Tax (HB 2015) Forecast</v>
      </c>
      <c r="B1" s="233"/>
      <c r="C1" s="233"/>
      <c r="D1" s="233"/>
      <c r="E1" s="233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ht="66" customHeight="1" x14ac:dyDescent="0.35">
      <c r="A4" s="37" t="s">
        <v>77</v>
      </c>
      <c r="B4" s="32" t="s">
        <v>82</v>
      </c>
      <c r="C4" s="32" t="s">
        <v>6</v>
      </c>
      <c r="D4" s="35" t="str">
        <f>Headings!E51</f>
        <v>% Change from March 2021 Forecast</v>
      </c>
      <c r="E4" s="35" t="str">
        <f>Headings!F51</f>
        <v>$ Change from March 2021 Forecast</v>
      </c>
    </row>
    <row r="5" spans="1:5" s="53" customFormat="1" ht="18" customHeight="1" x14ac:dyDescent="0.35">
      <c r="A5" s="217" t="s">
        <v>145</v>
      </c>
      <c r="B5" s="194">
        <v>362983.85</v>
      </c>
      <c r="C5" s="41">
        <v>-5.8406187087734498</v>
      </c>
      <c r="D5" s="175">
        <v>0</v>
      </c>
      <c r="E5" s="196">
        <v>0</v>
      </c>
    </row>
    <row r="6" spans="1:5" s="53" customFormat="1" ht="18" customHeight="1" x14ac:dyDescent="0.35">
      <c r="A6" s="216" t="s">
        <v>146</v>
      </c>
      <c r="B6" s="69">
        <v>514938.14</v>
      </c>
      <c r="C6" s="56">
        <v>-4.8406187087734498</v>
      </c>
      <c r="D6" s="174">
        <v>0</v>
      </c>
      <c r="E6" s="195">
        <v>0</v>
      </c>
    </row>
    <row r="7" spans="1:5" s="53" customFormat="1" ht="18" customHeight="1" x14ac:dyDescent="0.35">
      <c r="A7" s="216" t="s">
        <v>147</v>
      </c>
      <c r="B7" s="69">
        <v>715156.6</v>
      </c>
      <c r="C7" s="56">
        <v>-3.8406187087734498</v>
      </c>
      <c r="D7" s="174">
        <v>0</v>
      </c>
      <c r="E7" s="195">
        <v>0</v>
      </c>
    </row>
    <row r="8" spans="1:5" s="53" customFormat="1" ht="18" customHeight="1" x14ac:dyDescent="0.35">
      <c r="A8" s="216" t="s">
        <v>148</v>
      </c>
      <c r="B8" s="69">
        <v>324770.42000000004</v>
      </c>
      <c r="C8" s="56">
        <v>-2.8406187087734498</v>
      </c>
      <c r="D8" s="174">
        <v>0</v>
      </c>
      <c r="E8" s="195">
        <v>0</v>
      </c>
    </row>
    <row r="9" spans="1:5" s="53" customFormat="1" ht="18" customHeight="1" x14ac:dyDescent="0.35">
      <c r="A9" s="216" t="s">
        <v>197</v>
      </c>
      <c r="B9" s="69">
        <v>251272.66999999998</v>
      </c>
      <c r="C9" s="56">
        <v>-1.84061870877345</v>
      </c>
      <c r="D9" s="174">
        <v>0</v>
      </c>
      <c r="E9" s="195">
        <v>0</v>
      </c>
    </row>
    <row r="10" spans="1:5" s="53" customFormat="1" ht="18" customHeight="1" x14ac:dyDescent="0.35">
      <c r="A10" s="52" t="s">
        <v>198</v>
      </c>
      <c r="B10" s="69">
        <v>139897.88</v>
      </c>
      <c r="C10" s="56">
        <v>-0.84061870877344591</v>
      </c>
      <c r="D10" s="174">
        <v>0</v>
      </c>
      <c r="E10" s="195">
        <v>0</v>
      </c>
    </row>
    <row r="11" spans="1:5" s="53" customFormat="1" ht="18" customHeight="1" x14ac:dyDescent="0.35">
      <c r="A11" s="52" t="s">
        <v>199</v>
      </c>
      <c r="B11" s="69">
        <v>282313.27</v>
      </c>
      <c r="C11" s="56">
        <v>-0.70331613124314285</v>
      </c>
      <c r="D11" s="174">
        <v>0</v>
      </c>
      <c r="E11" s="195">
        <v>0</v>
      </c>
    </row>
    <row r="12" spans="1:5" s="53" customFormat="1" ht="18" customHeight="1" x14ac:dyDescent="0.35">
      <c r="A12" s="52" t="s">
        <v>200</v>
      </c>
      <c r="B12" s="69">
        <v>230047.02000000002</v>
      </c>
      <c r="C12" s="56">
        <v>-0.33234226959462621</v>
      </c>
      <c r="D12" s="174">
        <v>0.25540897312585131</v>
      </c>
      <c r="E12" s="195">
        <v>46802.336455000041</v>
      </c>
    </row>
    <row r="13" spans="1:5" s="53" customFormat="1" ht="18" customHeight="1" thickBot="1" x14ac:dyDescent="0.4">
      <c r="A13" s="66" t="s">
        <v>213</v>
      </c>
      <c r="B13" s="68">
        <v>295118.25</v>
      </c>
      <c r="C13" s="57">
        <v>-0.18696589393715446</v>
      </c>
      <c r="D13" s="220">
        <v>0.60375831844868921</v>
      </c>
      <c r="E13" s="221">
        <v>111101.5895062499</v>
      </c>
    </row>
    <row r="14" spans="1:5" s="53" customFormat="1" ht="18" customHeight="1" thickTop="1" x14ac:dyDescent="0.35">
      <c r="A14" s="52" t="s">
        <v>214</v>
      </c>
      <c r="B14" s="69">
        <v>378155.0383012502</v>
      </c>
      <c r="C14" s="56">
        <v>1.7030791195781538</v>
      </c>
      <c r="D14" s="174">
        <v>0.42609139487391867</v>
      </c>
      <c r="E14" s="195">
        <v>112986.17208375013</v>
      </c>
    </row>
    <row r="15" spans="1:5" s="53" customFormat="1" ht="18" customHeight="1" x14ac:dyDescent="0.35">
      <c r="A15" s="52" t="s">
        <v>215</v>
      </c>
      <c r="B15" s="69">
        <v>510055.37766749982</v>
      </c>
      <c r="C15" s="56">
        <v>0.80669997434941609</v>
      </c>
      <c r="D15" s="174">
        <v>0.17727821160788237</v>
      </c>
      <c r="E15" s="195">
        <v>76805.723814749625</v>
      </c>
    </row>
    <row r="16" spans="1:5" s="53" customFormat="1" ht="18" customHeight="1" x14ac:dyDescent="0.35">
      <c r="A16" s="52" t="s">
        <v>216</v>
      </c>
      <c r="B16" s="69">
        <v>434605.08198449994</v>
      </c>
      <c r="C16" s="56">
        <v>0.88920109456101581</v>
      </c>
      <c r="D16" s="174">
        <v>0.8703277522219437</v>
      </c>
      <c r="E16" s="195">
        <v>202236.67411149992</v>
      </c>
    </row>
    <row r="17" spans="1:5" s="53" customFormat="1" ht="18" customHeight="1" x14ac:dyDescent="0.35">
      <c r="A17" s="52" t="s">
        <v>231</v>
      </c>
      <c r="B17" s="69">
        <v>506069.11599475023</v>
      </c>
      <c r="C17" s="56">
        <v>0.71480115511240072</v>
      </c>
      <c r="D17" s="174">
        <v>0.52802978174460247</v>
      </c>
      <c r="E17" s="195">
        <v>174878.5056802351</v>
      </c>
    </row>
    <row r="18" spans="1:5" s="53" customFormat="1" ht="18" customHeight="1" x14ac:dyDescent="0.35">
      <c r="A18" s="52" t="s">
        <v>232</v>
      </c>
      <c r="B18" s="69">
        <v>583640.12447475037</v>
      </c>
      <c r="C18" s="56">
        <v>0.54338846600214885</v>
      </c>
      <c r="D18" s="174">
        <v>0.3636598563117972</v>
      </c>
      <c r="E18" s="195">
        <v>155644.74001481314</v>
      </c>
    </row>
    <row r="19" spans="1:5" s="53" customFormat="1" ht="18" customHeight="1" x14ac:dyDescent="0.35">
      <c r="A19" s="52" t="s">
        <v>233</v>
      </c>
      <c r="B19" s="69">
        <v>644131.30903800006</v>
      </c>
      <c r="C19" s="56">
        <v>0.26286544018736535</v>
      </c>
      <c r="D19" s="174">
        <v>5.1557432578274387E-2</v>
      </c>
      <c r="E19" s="195">
        <v>31581.495701909997</v>
      </c>
    </row>
    <row r="20" spans="1:5" s="53" customFormat="1" ht="18" customHeight="1" x14ac:dyDescent="0.35">
      <c r="A20" s="52" t="s">
        <v>234</v>
      </c>
      <c r="B20" s="69">
        <v>421506.31477500033</v>
      </c>
      <c r="C20" s="56">
        <v>-3.0139470872470819E-2</v>
      </c>
      <c r="D20" s="174">
        <v>0.58520165872232921</v>
      </c>
      <c r="E20" s="195">
        <v>155605.56173470011</v>
      </c>
    </row>
    <row r="21" spans="1:5" s="53" customFormat="1" ht="18" customHeight="1" x14ac:dyDescent="0.35">
      <c r="A21" s="52" t="s">
        <v>235</v>
      </c>
      <c r="B21" s="69">
        <v>524799.7682641563</v>
      </c>
      <c r="C21" s="56">
        <v>3.7012043765184854E-2</v>
      </c>
      <c r="D21" s="174">
        <v>0.27191182361690092</v>
      </c>
      <c r="E21" s="195">
        <v>112192.73173878028</v>
      </c>
    </row>
    <row r="22" spans="1:5" s="53" customFormat="1" ht="18" customHeight="1" x14ac:dyDescent="0.35">
      <c r="A22" s="52" t="s">
        <v>236</v>
      </c>
      <c r="B22" s="69">
        <v>655845.31712145626</v>
      </c>
      <c r="C22" s="56">
        <v>0.12371526497032281</v>
      </c>
      <c r="D22" s="174">
        <v>0.19079127144004171</v>
      </c>
      <c r="E22" s="195">
        <v>105081.02042961644</v>
      </c>
    </row>
    <row r="23" spans="1:5" s="53" customFormat="1" ht="18" customHeight="1" x14ac:dyDescent="0.35">
      <c r="A23" s="52" t="s">
        <v>237</v>
      </c>
      <c r="B23" s="69">
        <v>687531.5751094562</v>
      </c>
      <c r="C23" s="56">
        <v>6.737797940030843E-2</v>
      </c>
      <c r="D23" s="174">
        <v>7.3382964467550327E-2</v>
      </c>
      <c r="E23" s="195">
        <v>47003.825118095963</v>
      </c>
    </row>
    <row r="24" spans="1:5" s="53" customFormat="1" ht="18" customHeight="1" x14ac:dyDescent="0.35">
      <c r="A24" s="52" t="s">
        <v>238</v>
      </c>
      <c r="B24" s="69">
        <v>447716.30602930003</v>
      </c>
      <c r="C24" s="56">
        <v>6.2181728566250705E-2</v>
      </c>
      <c r="D24" s="174">
        <v>4.1666666666666519E-2</v>
      </c>
      <c r="E24" s="195">
        <v>17908.652241171978</v>
      </c>
    </row>
    <row r="25" spans="1:5" s="53" customFormat="1" ht="18" customHeight="1" x14ac:dyDescent="0.35">
      <c r="A25" s="43"/>
      <c r="B25" s="98"/>
      <c r="C25" s="45"/>
      <c r="D25" s="158"/>
      <c r="E25" s="159"/>
    </row>
    <row r="26" spans="1:5" ht="21.75" customHeight="1" x14ac:dyDescent="0.35">
      <c r="A26" s="25" t="s">
        <v>4</v>
      </c>
      <c r="C26" s="171"/>
      <c r="D26" s="171"/>
    </row>
    <row r="27" spans="1:5" ht="21.75" customHeight="1" x14ac:dyDescent="0.35">
      <c r="A27" s="30" t="s">
        <v>248</v>
      </c>
      <c r="B27" s="3"/>
    </row>
    <row r="28" spans="1:5" ht="21.75" customHeight="1" x14ac:dyDescent="0.35">
      <c r="A28" s="30"/>
      <c r="B28" s="3"/>
      <c r="C28" s="3"/>
    </row>
    <row r="29" spans="1:5" ht="21.75" customHeight="1" x14ac:dyDescent="0.35">
      <c r="C29" s="3"/>
    </row>
    <row r="30" spans="1:5" ht="21.75" customHeight="1" x14ac:dyDescent="0.35">
      <c r="A30" s="3"/>
      <c r="B30" s="171"/>
      <c r="C30" s="171"/>
      <c r="D30" s="171"/>
    </row>
    <row r="31" spans="1:5" ht="21.75" customHeight="1" x14ac:dyDescent="0.35">
      <c r="A31" s="234" t="str">
        <f>Headings!F14</f>
        <v>Page 14</v>
      </c>
      <c r="B31" s="232"/>
      <c r="C31" s="232"/>
      <c r="D31" s="232"/>
      <c r="E31" s="231"/>
    </row>
  </sheetData>
  <mergeCells count="3">
    <mergeCell ref="A1:E1"/>
    <mergeCell ref="A2:E2"/>
    <mergeCell ref="A31:E31"/>
  </mergeCells>
  <phoneticPr fontId="4" type="noConversion"/>
  <pageMargins left="0.75" right="0.75" top="1" bottom="1" header="0.5" footer="0.5"/>
  <pageSetup scale="9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1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Headings!E15</f>
        <v>July 2021 Rental Car Sales Tax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  <c r="E4" s="35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39">
        <v>2811096.72</v>
      </c>
      <c r="C5" s="74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2012</v>
      </c>
      <c r="B6" s="44">
        <v>2857442.9599999902</v>
      </c>
      <c r="C6" s="45">
        <v>1.648688914552543E-2</v>
      </c>
      <c r="D6" s="46">
        <v>0</v>
      </c>
      <c r="E6" s="47">
        <v>0</v>
      </c>
    </row>
    <row r="7" spans="1:5" s="53" customFormat="1" ht="18" customHeight="1" x14ac:dyDescent="0.35">
      <c r="A7" s="43">
        <v>2013</v>
      </c>
      <c r="B7" s="44">
        <v>3112670.25</v>
      </c>
      <c r="C7" s="46">
        <v>8.9320169666662563E-2</v>
      </c>
      <c r="D7" s="46">
        <v>0</v>
      </c>
      <c r="E7" s="47">
        <v>0</v>
      </c>
    </row>
    <row r="8" spans="1:5" s="53" customFormat="1" ht="18" customHeight="1" x14ac:dyDescent="0.35">
      <c r="A8" s="43">
        <v>2014</v>
      </c>
      <c r="B8" s="44">
        <v>3494071.77</v>
      </c>
      <c r="C8" s="45">
        <v>0.12253193861444212</v>
      </c>
      <c r="D8" s="46">
        <v>0</v>
      </c>
      <c r="E8" s="47">
        <v>0</v>
      </c>
    </row>
    <row r="9" spans="1:5" s="53" customFormat="1" ht="18" customHeight="1" x14ac:dyDescent="0.35">
      <c r="A9" s="43">
        <v>2015</v>
      </c>
      <c r="B9" s="44">
        <v>3734599.0666999999</v>
      </c>
      <c r="C9" s="45">
        <v>6.8838682354827485E-2</v>
      </c>
      <c r="D9" s="46">
        <v>0</v>
      </c>
      <c r="E9" s="47">
        <v>0</v>
      </c>
    </row>
    <row r="10" spans="1:5" s="53" customFormat="1" ht="18" customHeight="1" x14ac:dyDescent="0.35">
      <c r="A10" s="43">
        <v>2016</v>
      </c>
      <c r="B10" s="44">
        <v>3938032.52</v>
      </c>
      <c r="C10" s="45">
        <v>5.4472635393164159E-2</v>
      </c>
      <c r="D10" s="46">
        <v>0</v>
      </c>
      <c r="E10" s="47">
        <v>0</v>
      </c>
    </row>
    <row r="11" spans="1:5" s="53" customFormat="1" ht="18" customHeight="1" x14ac:dyDescent="0.35">
      <c r="A11" s="43">
        <v>2017</v>
      </c>
      <c r="B11" s="44">
        <v>3990916.1599999997</v>
      </c>
      <c r="C11" s="45">
        <v>1.3428949540518209E-2</v>
      </c>
      <c r="D11" s="46">
        <v>0</v>
      </c>
      <c r="E11" s="47">
        <v>0</v>
      </c>
    </row>
    <row r="12" spans="1:5" s="53" customFormat="1" ht="18" customHeight="1" x14ac:dyDescent="0.35">
      <c r="A12" s="43">
        <v>2018</v>
      </c>
      <c r="B12" s="44">
        <v>4267531.57</v>
      </c>
      <c r="C12" s="45">
        <v>6.9311255588992537E-2</v>
      </c>
      <c r="D12" s="46">
        <v>0</v>
      </c>
      <c r="E12" s="47">
        <v>0</v>
      </c>
    </row>
    <row r="13" spans="1:5" s="53" customFormat="1" ht="18" customHeight="1" x14ac:dyDescent="0.35">
      <c r="A13" s="43">
        <v>2019</v>
      </c>
      <c r="B13" s="44">
        <v>4229569.63</v>
      </c>
      <c r="C13" s="45">
        <v>-8.8955264600422135E-3</v>
      </c>
      <c r="D13" s="46">
        <v>0</v>
      </c>
      <c r="E13" s="47">
        <v>0</v>
      </c>
    </row>
    <row r="14" spans="1:5" s="53" customFormat="1" ht="18" customHeight="1" thickBot="1" x14ac:dyDescent="0.4">
      <c r="A14" s="48">
        <v>2020</v>
      </c>
      <c r="B14" s="49">
        <v>2104431.4700000002</v>
      </c>
      <c r="C14" s="50">
        <v>-0.50244784834054146</v>
      </c>
      <c r="D14" s="55">
        <v>-2.5184943008849103E-7</v>
      </c>
      <c r="E14" s="77">
        <v>-0.52999999979510903</v>
      </c>
    </row>
    <row r="15" spans="1:5" s="53" customFormat="1" ht="18" customHeight="1" thickTop="1" x14ac:dyDescent="0.35">
      <c r="A15" s="43">
        <v>2021</v>
      </c>
      <c r="B15" s="44">
        <v>2729807.74568327</v>
      </c>
      <c r="C15" s="45">
        <v>0.29717112892408415</v>
      </c>
      <c r="D15" s="46">
        <v>4.3615629955026547E-2</v>
      </c>
      <c r="E15" s="47">
        <v>114086.33702545986</v>
      </c>
    </row>
    <row r="16" spans="1:5" s="53" customFormat="1" ht="18" customHeight="1" x14ac:dyDescent="0.35">
      <c r="A16" s="43">
        <v>2022</v>
      </c>
      <c r="B16" s="44">
        <v>3700418.06565892</v>
      </c>
      <c r="C16" s="45">
        <v>0.35555995527908735</v>
      </c>
      <c r="D16" s="46">
        <v>-2.7303859143469333E-3</v>
      </c>
      <c r="E16" s="47">
        <v>-10131.231535549741</v>
      </c>
    </row>
    <row r="17" spans="1:5" s="53" customFormat="1" ht="18" customHeight="1" x14ac:dyDescent="0.35">
      <c r="A17" s="43">
        <v>2023</v>
      </c>
      <c r="B17" s="44">
        <v>4309942.7573974896</v>
      </c>
      <c r="C17" s="45">
        <v>0.16471779159094391</v>
      </c>
      <c r="D17" s="46">
        <v>1.8992666716415751E-2</v>
      </c>
      <c r="E17" s="47">
        <v>80331.595144699328</v>
      </c>
    </row>
    <row r="18" spans="1:5" s="53" customFormat="1" ht="18" customHeight="1" x14ac:dyDescent="0.35">
      <c r="A18" s="43">
        <v>2024</v>
      </c>
      <c r="B18" s="44">
        <v>4439096.4984148704</v>
      </c>
      <c r="C18" s="45">
        <v>2.9966463196223314E-2</v>
      </c>
      <c r="D18" s="46">
        <v>1.1839084745388195E-2</v>
      </c>
      <c r="E18" s="47">
        <v>51939.918540420942</v>
      </c>
    </row>
    <row r="19" spans="1:5" s="53" customFormat="1" ht="18" customHeight="1" x14ac:dyDescent="0.35">
      <c r="A19" s="43">
        <v>2025</v>
      </c>
      <c r="B19" s="44">
        <v>4591698.8773412602</v>
      </c>
      <c r="C19" s="45">
        <v>3.4376900565437518E-2</v>
      </c>
      <c r="D19" s="46">
        <v>2.3033803154600463E-2</v>
      </c>
      <c r="E19" s="47">
        <v>103382.98476526048</v>
      </c>
    </row>
    <row r="20" spans="1:5" s="53" customFormat="1" ht="18" customHeight="1" x14ac:dyDescent="0.35">
      <c r="A20" s="43">
        <v>2026</v>
      </c>
      <c r="B20" s="44">
        <v>4765330.0271125101</v>
      </c>
      <c r="C20" s="45">
        <v>3.7814141216461428E-2</v>
      </c>
      <c r="D20" s="46">
        <v>3.526307658614658E-2</v>
      </c>
      <c r="E20" s="47">
        <v>162316.42130853981</v>
      </c>
    </row>
    <row r="21" spans="1:5" s="53" customFormat="1" ht="18" customHeight="1" x14ac:dyDescent="0.35">
      <c r="A21" s="43">
        <v>2027</v>
      </c>
      <c r="B21" s="44">
        <v>4918987.4381786799</v>
      </c>
      <c r="C21" s="45">
        <v>3.2244862410773401E-2</v>
      </c>
      <c r="D21" s="46">
        <v>4.5801823951124199E-2</v>
      </c>
      <c r="E21" s="47">
        <v>215431.44360759947</v>
      </c>
    </row>
    <row r="22" spans="1:5" s="53" customFormat="1" ht="18" customHeight="1" x14ac:dyDescent="0.35">
      <c r="A22" s="43">
        <v>2028</v>
      </c>
      <c r="B22" s="44">
        <v>5025621.4638294298</v>
      </c>
      <c r="C22" s="45">
        <v>2.1678043904546529E-2</v>
      </c>
      <c r="D22" s="46">
        <v>4.6777044704830129E-2</v>
      </c>
      <c r="E22" s="47">
        <v>224578.59681991022</v>
      </c>
    </row>
    <row r="23" spans="1:5" s="53" customFormat="1" ht="18" customHeight="1" x14ac:dyDescent="0.35">
      <c r="A23" s="43">
        <v>2029</v>
      </c>
      <c r="B23" s="44">
        <v>5194527.7833486302</v>
      </c>
      <c r="C23" s="45">
        <v>3.3609041336451373E-2</v>
      </c>
      <c r="D23" s="46">
        <v>5.8846534780198079E-2</v>
      </c>
      <c r="E23" s="47">
        <v>288691.46739285067</v>
      </c>
    </row>
    <row r="24" spans="1:5" s="53" customFormat="1" ht="18" customHeight="1" x14ac:dyDescent="0.35">
      <c r="A24" s="43">
        <v>2030</v>
      </c>
      <c r="B24" s="44">
        <v>5368510.7924268693</v>
      </c>
      <c r="C24" s="45">
        <v>3.349351785853405E-2</v>
      </c>
      <c r="D24" s="46">
        <v>6.2766156207480606E-2</v>
      </c>
      <c r="E24" s="47">
        <v>317060.14068180975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26" t="s">
        <v>105</v>
      </c>
      <c r="B26" s="3"/>
      <c r="C26" s="3"/>
    </row>
    <row r="27" spans="1:5" ht="21.75" customHeight="1" x14ac:dyDescent="0.35">
      <c r="A27" s="30"/>
      <c r="B27" s="3"/>
      <c r="C27" s="3"/>
    </row>
    <row r="28" spans="1:5" ht="21.75" customHeight="1" x14ac:dyDescent="0.35">
      <c r="A28" s="120"/>
      <c r="B28" s="3"/>
      <c r="C28" s="3"/>
    </row>
    <row r="29" spans="1:5" ht="21.75" customHeight="1" x14ac:dyDescent="0.35">
      <c r="A29" s="120"/>
      <c r="B29" s="3"/>
      <c r="C29" s="3"/>
    </row>
    <row r="30" spans="1:5" ht="21.75" customHeight="1" x14ac:dyDescent="0.35">
      <c r="A30" s="229" t="str">
        <f>Headings!F15</f>
        <v>Page 15</v>
      </c>
      <c r="B30" s="232"/>
      <c r="C30" s="232"/>
      <c r="D30" s="232"/>
      <c r="E30" s="231"/>
    </row>
    <row r="32" spans="1:5" ht="21.75" customHeight="1" x14ac:dyDescent="0.35">
      <c r="A32" s="3"/>
      <c r="B32" s="3"/>
      <c r="C32" s="3"/>
    </row>
    <row r="35" spans="1:2" ht="21.75" customHeight="1" x14ac:dyDescent="0.35">
      <c r="B35" s="7"/>
    </row>
    <row r="36" spans="1:2" ht="21.75" customHeight="1" x14ac:dyDescent="0.35">
      <c r="B36" s="7"/>
    </row>
    <row r="37" spans="1:2" ht="21.75" customHeight="1" x14ac:dyDescent="0.35">
      <c r="A37" s="6"/>
      <c r="B37" s="7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  <row r="41" spans="1:2" ht="21.75" customHeight="1" x14ac:dyDescent="0.35">
      <c r="A41" s="6"/>
      <c r="B41" s="6"/>
    </row>
  </sheetData>
  <mergeCells count="3">
    <mergeCell ref="A1:E1"/>
    <mergeCell ref="A2:E2"/>
    <mergeCell ref="A30:E30"/>
  </mergeCells>
  <phoneticPr fontId="4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41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7" width="10.7265625" style="19"/>
    <col min="8" max="8" width="15.90625" style="19" bestFit="1" customWidth="1"/>
    <col min="9" max="16384" width="10.7265625" style="19"/>
  </cols>
  <sheetData>
    <row r="1" spans="1:9" ht="23.4" x14ac:dyDescent="0.35">
      <c r="A1" s="230" t="str">
        <f>Headings!E16</f>
        <v>July 2021 Real Estate Excise Tax (REET 1) Forecast</v>
      </c>
      <c r="B1" s="231"/>
      <c r="C1" s="231"/>
      <c r="D1" s="231"/>
      <c r="E1" s="231"/>
    </row>
    <row r="2" spans="1:9" ht="21.75" customHeight="1" x14ac:dyDescent="0.35">
      <c r="A2" s="230" t="s">
        <v>86</v>
      </c>
      <c r="B2" s="231"/>
      <c r="C2" s="231"/>
      <c r="D2" s="231"/>
      <c r="E2" s="231"/>
    </row>
    <row r="4" spans="1:9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  <c r="E4" s="35" t="str">
        <f>Headings!F51</f>
        <v>$ Change from March 2021 Forecast</v>
      </c>
    </row>
    <row r="5" spans="1:9" s="53" customFormat="1" ht="18" customHeight="1" x14ac:dyDescent="0.35">
      <c r="A5" s="38">
        <v>2011</v>
      </c>
      <c r="B5" s="39">
        <v>3293751.37</v>
      </c>
      <c r="C5" s="74" t="s">
        <v>80</v>
      </c>
      <c r="D5" s="51">
        <v>0</v>
      </c>
      <c r="E5" s="42">
        <v>0</v>
      </c>
    </row>
    <row r="6" spans="1:9" s="53" customFormat="1" ht="18" customHeight="1" x14ac:dyDescent="0.35">
      <c r="A6" s="43">
        <v>2012</v>
      </c>
      <c r="B6" s="44">
        <v>4047144.57</v>
      </c>
      <c r="C6" s="45">
        <v>0.22873408322863176</v>
      </c>
      <c r="D6" s="46">
        <v>0</v>
      </c>
      <c r="E6" s="47">
        <v>0</v>
      </c>
    </row>
    <row r="7" spans="1:9" s="53" customFormat="1" ht="18" customHeight="1" x14ac:dyDescent="0.35">
      <c r="A7" s="43">
        <v>2013</v>
      </c>
      <c r="B7" s="44">
        <v>5650866.3900000043</v>
      </c>
      <c r="C7" s="46">
        <v>0.39626007726232637</v>
      </c>
      <c r="D7" s="46">
        <v>0</v>
      </c>
      <c r="E7" s="47">
        <v>0</v>
      </c>
    </row>
    <row r="8" spans="1:9" s="53" customFormat="1" ht="18" customHeight="1" x14ac:dyDescent="0.35">
      <c r="A8" s="43">
        <v>2014</v>
      </c>
      <c r="B8" s="44">
        <v>5460691.6899999995</v>
      </c>
      <c r="C8" s="45">
        <v>-3.365407830851308E-2</v>
      </c>
      <c r="D8" s="46">
        <v>0</v>
      </c>
      <c r="E8" s="47">
        <v>0</v>
      </c>
      <c r="H8" s="126"/>
      <c r="I8" s="128"/>
    </row>
    <row r="9" spans="1:9" s="53" customFormat="1" ht="18" customHeight="1" x14ac:dyDescent="0.35">
      <c r="A9" s="43">
        <v>2015</v>
      </c>
      <c r="B9" s="44">
        <v>7300582.5899999999</v>
      </c>
      <c r="C9" s="45">
        <v>0.33693367149244802</v>
      </c>
      <c r="D9" s="46">
        <v>0</v>
      </c>
      <c r="E9" s="47">
        <v>0</v>
      </c>
      <c r="H9" s="126"/>
      <c r="I9" s="128"/>
    </row>
    <row r="10" spans="1:9" s="53" customFormat="1" ht="18" customHeight="1" x14ac:dyDescent="0.35">
      <c r="A10" s="43">
        <v>2016</v>
      </c>
      <c r="B10" s="44">
        <v>7431560.2699999996</v>
      </c>
      <c r="C10" s="45">
        <v>1.7940716153174829E-2</v>
      </c>
      <c r="D10" s="46">
        <v>0</v>
      </c>
      <c r="E10" s="47">
        <v>0</v>
      </c>
      <c r="H10" s="126"/>
      <c r="I10" s="128"/>
    </row>
    <row r="11" spans="1:9" s="53" customFormat="1" ht="18" customHeight="1" x14ac:dyDescent="0.35">
      <c r="A11" s="43">
        <v>2017</v>
      </c>
      <c r="B11" s="44">
        <v>7943445.1999999993</v>
      </c>
      <c r="C11" s="45">
        <v>6.887987332436718E-2</v>
      </c>
      <c r="D11" s="46">
        <v>0</v>
      </c>
      <c r="E11" s="47">
        <v>0</v>
      </c>
      <c r="H11" s="126"/>
      <c r="I11" s="128"/>
    </row>
    <row r="12" spans="1:9" s="53" customFormat="1" ht="18" customHeight="1" x14ac:dyDescent="0.35">
      <c r="A12" s="43">
        <v>2018</v>
      </c>
      <c r="B12" s="44">
        <v>7997142.709999999</v>
      </c>
      <c r="C12" s="45">
        <v>6.7599773962059295E-3</v>
      </c>
      <c r="D12" s="46">
        <v>0</v>
      </c>
      <c r="E12" s="47">
        <v>0</v>
      </c>
      <c r="H12" s="126"/>
      <c r="I12" s="128"/>
    </row>
    <row r="13" spans="1:9" s="53" customFormat="1" ht="18" customHeight="1" x14ac:dyDescent="0.35">
      <c r="A13" s="43">
        <v>2019</v>
      </c>
      <c r="B13" s="44">
        <v>7768147.6199999992</v>
      </c>
      <c r="C13" s="45">
        <v>-2.8634613424323829E-2</v>
      </c>
      <c r="D13" s="46">
        <v>0</v>
      </c>
      <c r="E13" s="47">
        <v>0</v>
      </c>
      <c r="H13" s="126"/>
      <c r="I13" s="128"/>
    </row>
    <row r="14" spans="1:9" s="53" customFormat="1" ht="18" customHeight="1" thickBot="1" x14ac:dyDescent="0.4">
      <c r="A14" s="48">
        <v>2020</v>
      </c>
      <c r="B14" s="49">
        <v>8959798.1999999993</v>
      </c>
      <c r="C14" s="50">
        <v>0.15340215432208804</v>
      </c>
      <c r="D14" s="55">
        <v>0</v>
      </c>
      <c r="E14" s="77">
        <v>0</v>
      </c>
      <c r="H14" s="126"/>
      <c r="I14" s="128"/>
    </row>
    <row r="15" spans="1:9" s="53" customFormat="1" ht="18" customHeight="1" thickTop="1" x14ac:dyDescent="0.35">
      <c r="A15" s="43">
        <v>2021</v>
      </c>
      <c r="B15" s="44">
        <v>10827660.219999712</v>
      </c>
      <c r="C15" s="45">
        <v>0.2084714385642874</v>
      </c>
      <c r="D15" s="46">
        <v>0.17703326876788683</v>
      </c>
      <c r="E15" s="47">
        <v>1628548.7697906122</v>
      </c>
      <c r="H15" s="126"/>
      <c r="I15" s="128"/>
    </row>
    <row r="16" spans="1:9" s="53" customFormat="1" ht="18" customHeight="1" x14ac:dyDescent="0.35">
      <c r="A16" s="43">
        <v>2022</v>
      </c>
      <c r="B16" s="44">
        <v>10251991.530783612</v>
      </c>
      <c r="C16" s="45">
        <v>-5.3166490037504621E-2</v>
      </c>
      <c r="D16" s="46">
        <v>0.13564886798210574</v>
      </c>
      <c r="E16" s="47">
        <v>1224560.7642650735</v>
      </c>
      <c r="H16" s="126"/>
      <c r="I16" s="128"/>
    </row>
    <row r="17" spans="1:9" s="53" customFormat="1" ht="18" customHeight="1" x14ac:dyDescent="0.35">
      <c r="A17" s="43">
        <v>2023</v>
      </c>
      <c r="B17" s="44">
        <v>10353164.796140611</v>
      </c>
      <c r="C17" s="45">
        <v>9.8686450386937796E-3</v>
      </c>
      <c r="D17" s="46">
        <v>0.12180355750496363</v>
      </c>
      <c r="E17" s="47">
        <v>1124129.3497141525</v>
      </c>
      <c r="H17" s="126"/>
      <c r="I17" s="128"/>
    </row>
    <row r="18" spans="1:9" s="53" customFormat="1" ht="18" customHeight="1" x14ac:dyDescent="0.35">
      <c r="A18" s="43">
        <v>2024</v>
      </c>
      <c r="B18" s="44">
        <v>9990229.1347326525</v>
      </c>
      <c r="C18" s="45">
        <v>-3.5055528290562132E-2</v>
      </c>
      <c r="D18" s="46">
        <v>0.12720536389971926</v>
      </c>
      <c r="E18" s="47">
        <v>1127399.4723807052</v>
      </c>
      <c r="H18" s="127"/>
      <c r="I18" s="128"/>
    </row>
    <row r="19" spans="1:9" s="53" customFormat="1" ht="18" customHeight="1" x14ac:dyDescent="0.35">
      <c r="A19" s="43">
        <v>2025</v>
      </c>
      <c r="B19" s="44">
        <v>9744108.7682657279</v>
      </c>
      <c r="C19" s="45">
        <v>-2.463610825614071E-2</v>
      </c>
      <c r="D19" s="46">
        <v>0.12814436037918053</v>
      </c>
      <c r="E19" s="47">
        <v>1106819.8622691259</v>
      </c>
      <c r="H19" s="127"/>
      <c r="I19" s="128"/>
    </row>
    <row r="20" spans="1:9" s="53" customFormat="1" ht="18" customHeight="1" x14ac:dyDescent="0.35">
      <c r="A20" s="43">
        <v>2026</v>
      </c>
      <c r="B20" s="44">
        <v>9337016.7185290754</v>
      </c>
      <c r="C20" s="45">
        <v>-4.1778274382820446E-2</v>
      </c>
      <c r="D20" s="46">
        <v>0.1279227060333672</v>
      </c>
      <c r="E20" s="47">
        <v>1058952.3896664027</v>
      </c>
      <c r="H20" s="127"/>
      <c r="I20" s="128"/>
    </row>
    <row r="21" spans="1:9" s="53" customFormat="1" ht="18" customHeight="1" x14ac:dyDescent="0.35">
      <c r="A21" s="43">
        <v>2027</v>
      </c>
      <c r="B21" s="44">
        <v>9293934.0276846401</v>
      </c>
      <c r="C21" s="45">
        <v>-4.6141816110213396E-3</v>
      </c>
      <c r="D21" s="46">
        <v>0.12732407049773875</v>
      </c>
      <c r="E21" s="47">
        <v>1049690.6278420724</v>
      </c>
      <c r="H21" s="127"/>
      <c r="I21" s="128"/>
    </row>
    <row r="22" spans="1:9" s="53" customFormat="1" ht="18" customHeight="1" x14ac:dyDescent="0.35">
      <c r="A22" s="43">
        <v>2028</v>
      </c>
      <c r="B22" s="44">
        <v>8545896.1159918867</v>
      </c>
      <c r="C22" s="45">
        <v>-8.0486681900743928E-2</v>
      </c>
      <c r="D22" s="46">
        <v>0.12494215077665594</v>
      </c>
      <c r="E22" s="47">
        <v>949153.37673917878</v>
      </c>
      <c r="H22" s="127"/>
      <c r="I22" s="128"/>
    </row>
    <row r="23" spans="1:9" s="53" customFormat="1" ht="18" customHeight="1" x14ac:dyDescent="0.35">
      <c r="A23" s="43">
        <v>2029</v>
      </c>
      <c r="B23" s="44">
        <v>8727025.5838249698</v>
      </c>
      <c r="C23" s="45">
        <v>2.1194906347403064E-2</v>
      </c>
      <c r="D23" s="46">
        <v>0.12160421172086044</v>
      </c>
      <c r="E23" s="47">
        <v>946183.20410955697</v>
      </c>
      <c r="H23" s="127"/>
      <c r="I23" s="128"/>
    </row>
    <row r="24" spans="1:9" s="53" customFormat="1" ht="18" customHeight="1" x14ac:dyDescent="0.35">
      <c r="A24" s="43">
        <v>2030</v>
      </c>
      <c r="B24" s="44">
        <v>8907838.3724129461</v>
      </c>
      <c r="C24" s="45">
        <v>2.0718718749157983E-2</v>
      </c>
      <c r="D24" s="46">
        <v>0.11796785008144828</v>
      </c>
      <c r="E24" s="47">
        <v>939954.16915613879</v>
      </c>
      <c r="H24" s="127"/>
      <c r="I24" s="128"/>
    </row>
    <row r="25" spans="1:9" ht="21.75" customHeight="1" x14ac:dyDescent="0.35">
      <c r="A25" s="25" t="s">
        <v>4</v>
      </c>
      <c r="B25" s="3"/>
      <c r="C25" s="3"/>
    </row>
    <row r="26" spans="1:9" ht="21.75" customHeight="1" x14ac:dyDescent="0.35">
      <c r="A26" s="26" t="s">
        <v>85</v>
      </c>
      <c r="B26" s="3"/>
      <c r="C26" s="3"/>
    </row>
    <row r="27" spans="1:9" ht="21.75" customHeight="1" x14ac:dyDescent="0.35">
      <c r="A27" s="30" t="s">
        <v>180</v>
      </c>
      <c r="B27" s="3"/>
      <c r="C27" s="3"/>
    </row>
    <row r="28" spans="1:9" ht="21.75" customHeight="1" x14ac:dyDescent="0.35">
      <c r="A28" s="119" t="s">
        <v>211</v>
      </c>
      <c r="B28" s="3"/>
      <c r="C28" s="3"/>
    </row>
    <row r="29" spans="1:9" ht="21.75" customHeight="1" x14ac:dyDescent="0.35">
      <c r="A29" s="117"/>
      <c r="B29" s="3"/>
      <c r="C29" s="3"/>
    </row>
    <row r="30" spans="1:9" ht="21.75" customHeight="1" x14ac:dyDescent="0.35">
      <c r="A30" s="229" t="str">
        <f>Headings!F16</f>
        <v>Page 16</v>
      </c>
      <c r="B30" s="232"/>
      <c r="C30" s="232"/>
      <c r="D30" s="232"/>
      <c r="E30" s="231"/>
    </row>
    <row r="32" spans="1:9" ht="21.75" customHeight="1" x14ac:dyDescent="0.35">
      <c r="A32" s="3"/>
      <c r="B32" s="3"/>
      <c r="C32" s="3"/>
    </row>
    <row r="35" spans="1:2" ht="21.75" customHeight="1" x14ac:dyDescent="0.35">
      <c r="B35" s="7"/>
    </row>
    <row r="36" spans="1:2" ht="21.75" customHeight="1" x14ac:dyDescent="0.35">
      <c r="B36" s="7"/>
    </row>
    <row r="37" spans="1:2" ht="21.75" customHeight="1" x14ac:dyDescent="0.35">
      <c r="A37" s="6"/>
      <c r="B37" s="7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  <row r="41" spans="1:2" ht="21.75" customHeight="1" x14ac:dyDescent="0.35">
      <c r="A41" s="6"/>
      <c r="B41" s="6"/>
    </row>
  </sheetData>
  <mergeCells count="3">
    <mergeCell ref="A30:E30"/>
    <mergeCell ref="A2:E2"/>
    <mergeCell ref="A1:E1"/>
  </mergeCells>
  <phoneticPr fontId="4"/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41"/>
  <sheetViews>
    <sheetView zoomScale="75" zoomScaleNormal="75" workbookViewId="0">
      <selection activeCell="A30" sqref="A30:D30"/>
    </sheetView>
  </sheetViews>
  <sheetFormatPr defaultColWidth="10.7265625" defaultRowHeight="21.75" customHeight="1" x14ac:dyDescent="0.35"/>
  <cols>
    <col min="1" max="1" width="15.26953125" style="2" customWidth="1"/>
    <col min="2" max="2" width="22.7265625" style="2" customWidth="1"/>
    <col min="3" max="3" width="15.26953125" style="2" customWidth="1"/>
    <col min="4" max="4" width="20.6328125" style="19" customWidth="1"/>
    <col min="5" max="16384" width="10.7265625" style="19"/>
  </cols>
  <sheetData>
    <row r="1" spans="1:4" ht="23.4" x14ac:dyDescent="0.35">
      <c r="A1" s="230" t="str">
        <f>Headings!E17</f>
        <v>July 2021 Investment Pool Nominal Rate of Return Forecast</v>
      </c>
      <c r="B1" s="235"/>
      <c r="C1" s="235"/>
      <c r="D1" s="235"/>
    </row>
    <row r="2" spans="1:4" ht="21.75" customHeight="1" x14ac:dyDescent="0.35">
      <c r="A2" s="230" t="s">
        <v>86</v>
      </c>
      <c r="B2" s="231"/>
      <c r="C2" s="231"/>
      <c r="D2" s="231"/>
    </row>
    <row r="4" spans="1:4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</row>
    <row r="5" spans="1:4" s="53" customFormat="1" ht="18" customHeight="1" x14ac:dyDescent="0.35">
      <c r="A5" s="38">
        <v>2011</v>
      </c>
      <c r="B5" s="41">
        <v>6.1999999999999998E-3</v>
      </c>
      <c r="C5" s="74" t="s">
        <v>80</v>
      </c>
      <c r="D5" s="51">
        <v>0</v>
      </c>
    </row>
    <row r="6" spans="1:4" s="53" customFormat="1" ht="18" customHeight="1" x14ac:dyDescent="0.35">
      <c r="A6" s="43">
        <v>2012</v>
      </c>
      <c r="B6" s="56">
        <v>5.5999999999999904E-3</v>
      </c>
      <c r="C6" s="45">
        <v>-6.0000000000000938E-4</v>
      </c>
      <c r="D6" s="46">
        <v>0</v>
      </c>
    </row>
    <row r="7" spans="1:4" s="53" customFormat="1" ht="18" customHeight="1" x14ac:dyDescent="0.35">
      <c r="A7" s="43">
        <v>2013</v>
      </c>
      <c r="B7" s="56">
        <v>5.1000000000000004E-3</v>
      </c>
      <c r="C7" s="45">
        <v>-4.9999999999999004E-4</v>
      </c>
      <c r="D7" s="46">
        <v>0</v>
      </c>
    </row>
    <row r="8" spans="1:4" s="53" customFormat="1" ht="18" customHeight="1" x14ac:dyDescent="0.35">
      <c r="A8" s="43">
        <v>2014</v>
      </c>
      <c r="B8" s="56">
        <v>5.0556999999999894E-3</v>
      </c>
      <c r="C8" s="45">
        <v>-4.4300000000010997E-5</v>
      </c>
      <c r="D8" s="46">
        <v>0</v>
      </c>
    </row>
    <row r="9" spans="1:4" s="53" customFormat="1" ht="18" customHeight="1" x14ac:dyDescent="0.35">
      <c r="A9" s="43">
        <v>2015</v>
      </c>
      <c r="B9" s="56">
        <v>5.9749E-3</v>
      </c>
      <c r="C9" s="45">
        <v>9.1920000000001063E-4</v>
      </c>
      <c r="D9" s="46">
        <v>0</v>
      </c>
    </row>
    <row r="10" spans="1:4" s="53" customFormat="1" ht="18" customHeight="1" x14ac:dyDescent="0.35">
      <c r="A10" s="43">
        <v>2016</v>
      </c>
      <c r="B10" s="56">
        <v>8.2862999999999999E-3</v>
      </c>
      <c r="C10" s="45">
        <v>2.3113999999999999E-3</v>
      </c>
      <c r="D10" s="46">
        <v>0</v>
      </c>
    </row>
    <row r="11" spans="1:4" s="53" customFormat="1" ht="18" customHeight="1" x14ac:dyDescent="0.35">
      <c r="A11" s="43">
        <v>2017</v>
      </c>
      <c r="B11" s="56">
        <v>1.1222000000000001E-2</v>
      </c>
      <c r="C11" s="45">
        <v>2.9357000000000012E-3</v>
      </c>
      <c r="D11" s="46">
        <v>0</v>
      </c>
    </row>
    <row r="12" spans="1:4" s="53" customFormat="1" ht="18" customHeight="1" x14ac:dyDescent="0.35">
      <c r="A12" s="43">
        <v>2018</v>
      </c>
      <c r="B12" s="56">
        <v>1.7256000000000001E-2</v>
      </c>
      <c r="C12" s="45">
        <v>6.0339999999999994E-3</v>
      </c>
      <c r="D12" s="46">
        <v>0</v>
      </c>
    </row>
    <row r="13" spans="1:4" s="53" customFormat="1" ht="18" customHeight="1" x14ac:dyDescent="0.35">
      <c r="A13" s="43">
        <v>2019</v>
      </c>
      <c r="B13" s="56">
        <v>2.23456E-2</v>
      </c>
      <c r="C13" s="45">
        <v>5.0895999999999997E-3</v>
      </c>
      <c r="D13" s="46">
        <v>0</v>
      </c>
    </row>
    <row r="14" spans="1:4" s="53" customFormat="1" ht="18" customHeight="1" thickBot="1" x14ac:dyDescent="0.4">
      <c r="A14" s="48">
        <v>2020</v>
      </c>
      <c r="B14" s="57">
        <v>1.3897E-2</v>
      </c>
      <c r="C14" s="50">
        <v>-8.4486000000000006E-3</v>
      </c>
      <c r="D14" s="55">
        <v>0</v>
      </c>
    </row>
    <row r="15" spans="1:4" s="53" customFormat="1" ht="18" customHeight="1" thickTop="1" x14ac:dyDescent="0.35">
      <c r="A15" s="43">
        <v>2021</v>
      </c>
      <c r="B15" s="56">
        <v>6.0000000000000001E-3</v>
      </c>
      <c r="C15" s="45">
        <v>-7.8969999999999995E-3</v>
      </c>
      <c r="D15" s="46">
        <v>0</v>
      </c>
    </row>
    <row r="16" spans="1:4" s="53" customFormat="1" ht="18" customHeight="1" x14ac:dyDescent="0.35">
      <c r="A16" s="43">
        <v>2022</v>
      </c>
      <c r="B16" s="56">
        <v>4.5000000000000005E-3</v>
      </c>
      <c r="C16" s="45">
        <v>-1.4999999999999996E-3</v>
      </c>
      <c r="D16" s="46">
        <v>0</v>
      </c>
    </row>
    <row r="17" spans="1:4" s="53" customFormat="1" ht="18" customHeight="1" x14ac:dyDescent="0.35">
      <c r="A17" s="43">
        <v>2023</v>
      </c>
      <c r="B17" s="56">
        <v>5.0000000000000001E-3</v>
      </c>
      <c r="C17" s="45">
        <v>4.9999999999999958E-4</v>
      </c>
      <c r="D17" s="46">
        <v>4.9999999999999958E-4</v>
      </c>
    </row>
    <row r="18" spans="1:4" s="53" customFormat="1" ht="18" customHeight="1" x14ac:dyDescent="0.35">
      <c r="A18" s="43">
        <v>2024</v>
      </c>
      <c r="B18" s="56">
        <v>7.1528493715887894E-3</v>
      </c>
      <c r="C18" s="45">
        <v>2.1528493715887893E-3</v>
      </c>
      <c r="D18" s="46">
        <v>1.4291195385261E-3</v>
      </c>
    </row>
    <row r="19" spans="1:4" ht="18" customHeight="1" x14ac:dyDescent="0.35">
      <c r="A19" s="43">
        <v>2025</v>
      </c>
      <c r="B19" s="56">
        <v>9.4895233487132594E-3</v>
      </c>
      <c r="C19" s="45">
        <v>2.3366739771244699E-3</v>
      </c>
      <c r="D19" s="46">
        <v>2.1519714994942298E-3</v>
      </c>
    </row>
    <row r="20" spans="1:4" s="135" customFormat="1" ht="18" customHeight="1" x14ac:dyDescent="0.35">
      <c r="A20" s="43">
        <v>2026</v>
      </c>
      <c r="B20" s="56">
        <v>1.20622443237912E-2</v>
      </c>
      <c r="C20" s="45">
        <v>2.5727209750779408E-3</v>
      </c>
      <c r="D20" s="46">
        <v>3.2167877303420096E-3</v>
      </c>
    </row>
    <row r="21" spans="1:4" s="155" customFormat="1" ht="18" customHeight="1" x14ac:dyDescent="0.35">
      <c r="A21" s="43">
        <v>2027</v>
      </c>
      <c r="B21" s="56">
        <v>1.48225843678813E-2</v>
      </c>
      <c r="C21" s="45">
        <v>2.7603400440900996E-3</v>
      </c>
      <c r="D21" s="46">
        <v>4.2316825225181993E-3</v>
      </c>
    </row>
    <row r="22" spans="1:4" s="157" customFormat="1" ht="18" customHeight="1" x14ac:dyDescent="0.35">
      <c r="A22" s="43">
        <v>2028</v>
      </c>
      <c r="B22" s="56">
        <v>1.76028505816683E-2</v>
      </c>
      <c r="C22" s="45">
        <v>2.7802662137870002E-3</v>
      </c>
      <c r="D22" s="46">
        <v>4.878538916214599E-3</v>
      </c>
    </row>
    <row r="23" spans="1:4" s="168" customFormat="1" ht="18" customHeight="1" x14ac:dyDescent="0.35">
      <c r="A23" s="43">
        <v>2029</v>
      </c>
      <c r="B23" s="56">
        <v>2.02256544733448E-2</v>
      </c>
      <c r="C23" s="45">
        <v>2.6228038916764999E-3</v>
      </c>
      <c r="D23" s="46">
        <v>5.3525210075992986E-3</v>
      </c>
    </row>
    <row r="24" spans="1:4" s="171" customFormat="1" ht="18" customHeight="1" x14ac:dyDescent="0.35">
      <c r="A24" s="43">
        <v>2030</v>
      </c>
      <c r="B24" s="56">
        <v>2.2385698924027003E-2</v>
      </c>
      <c r="C24" s="45">
        <v>2.1600444506822032E-3</v>
      </c>
      <c r="D24" s="46">
        <v>5.4182238439721038E-3</v>
      </c>
    </row>
    <row r="25" spans="1:4" ht="21.75" customHeight="1" x14ac:dyDescent="0.35">
      <c r="A25" s="25" t="s">
        <v>4</v>
      </c>
      <c r="B25" s="3"/>
      <c r="C25" s="3"/>
    </row>
    <row r="26" spans="1:4" ht="21.75" customHeight="1" x14ac:dyDescent="0.35">
      <c r="A26" s="26" t="s">
        <v>17</v>
      </c>
      <c r="B26" s="3"/>
      <c r="C26" s="3"/>
    </row>
    <row r="27" spans="1:4" ht="21.75" customHeight="1" x14ac:dyDescent="0.35">
      <c r="A27" s="26"/>
      <c r="B27" s="3"/>
      <c r="C27" s="3"/>
    </row>
    <row r="28" spans="1:4" ht="21.75" customHeight="1" x14ac:dyDescent="0.35">
      <c r="A28" s="120"/>
      <c r="B28" s="3"/>
      <c r="C28" s="3"/>
    </row>
    <row r="29" spans="1:4" ht="21.75" customHeight="1" x14ac:dyDescent="0.35">
      <c r="A29" s="3"/>
      <c r="B29" s="19"/>
      <c r="C29" s="19"/>
    </row>
    <row r="30" spans="1:4" ht="21.75" customHeight="1" x14ac:dyDescent="0.35">
      <c r="A30" s="229" t="str">
        <f>Headings!F17</f>
        <v>Page 17</v>
      </c>
      <c r="B30" s="232"/>
      <c r="C30" s="232"/>
      <c r="D30" s="232"/>
    </row>
    <row r="32" spans="1:4" ht="21.75" customHeight="1" x14ac:dyDescent="0.35">
      <c r="A32" s="3"/>
      <c r="B32" s="3"/>
      <c r="C32" s="3"/>
    </row>
    <row r="35" spans="1:2" ht="21.75" customHeight="1" x14ac:dyDescent="0.35">
      <c r="B35" s="7"/>
    </row>
    <row r="36" spans="1:2" ht="21.75" customHeight="1" x14ac:dyDescent="0.35">
      <c r="B36" s="7"/>
    </row>
    <row r="37" spans="1:2" ht="21.75" customHeight="1" x14ac:dyDescent="0.35">
      <c r="A37" s="6"/>
      <c r="B37" s="7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  <row r="41" spans="1:2" ht="21.75" customHeight="1" x14ac:dyDescent="0.35">
      <c r="A41" s="6"/>
      <c r="B41" s="6"/>
    </row>
  </sheetData>
  <mergeCells count="3">
    <mergeCell ref="A1:D1"/>
    <mergeCell ref="A2:D2"/>
    <mergeCell ref="A30:D30"/>
  </mergeCells>
  <phoneticPr fontId="4"/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41"/>
  <sheetViews>
    <sheetView zoomScale="75" zoomScaleNormal="75" workbookViewId="0">
      <selection activeCell="A30" sqref="A30:D30"/>
    </sheetView>
  </sheetViews>
  <sheetFormatPr defaultColWidth="10.7265625" defaultRowHeight="21.75" customHeight="1" x14ac:dyDescent="0.35"/>
  <cols>
    <col min="1" max="1" width="15.26953125" style="2" customWidth="1"/>
    <col min="2" max="2" width="22.7265625" style="2" customWidth="1"/>
    <col min="3" max="3" width="15.26953125" style="2" customWidth="1"/>
    <col min="4" max="4" width="20.6328125" style="19" customWidth="1"/>
    <col min="5" max="16384" width="10.7265625" style="19"/>
  </cols>
  <sheetData>
    <row r="1" spans="1:4" ht="23.4" x14ac:dyDescent="0.35">
      <c r="A1" s="230" t="str">
        <f>Headings!E18</f>
        <v>July 2021 Investment Pool Real Rate of Return Forecast</v>
      </c>
      <c r="B1" s="235"/>
      <c r="C1" s="235"/>
      <c r="D1" s="235"/>
    </row>
    <row r="2" spans="1:4" ht="21.75" customHeight="1" x14ac:dyDescent="0.35">
      <c r="A2" s="230" t="s">
        <v>86</v>
      </c>
      <c r="B2" s="231"/>
      <c r="C2" s="231"/>
      <c r="D2" s="231"/>
    </row>
    <row r="4" spans="1:4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</row>
    <row r="5" spans="1:4" s="53" customFormat="1" ht="18" customHeight="1" x14ac:dyDescent="0.35">
      <c r="A5" s="38">
        <v>2011</v>
      </c>
      <c r="B5" s="41">
        <v>-2.0048131806757796E-2</v>
      </c>
      <c r="C5" s="74" t="s">
        <v>80</v>
      </c>
      <c r="D5" s="51">
        <v>0</v>
      </c>
    </row>
    <row r="6" spans="1:4" s="53" customFormat="1" ht="18" customHeight="1" x14ac:dyDescent="0.35">
      <c r="A6" s="43">
        <v>2012</v>
      </c>
      <c r="B6" s="56">
        <v>-1.9251061119654134E-2</v>
      </c>
      <c r="C6" s="45">
        <v>7.9707068710366258E-4</v>
      </c>
      <c r="D6" s="46">
        <v>0</v>
      </c>
    </row>
    <row r="7" spans="1:4" s="53" customFormat="1" ht="18" customHeight="1" x14ac:dyDescent="0.35">
      <c r="A7" s="43">
        <v>2013</v>
      </c>
      <c r="B7" s="56">
        <v>-6.9663760592472146E-3</v>
      </c>
      <c r="C7" s="45">
        <v>1.2284685060406919E-2</v>
      </c>
      <c r="D7" s="46">
        <v>0</v>
      </c>
    </row>
    <row r="8" spans="1:4" s="53" customFormat="1" ht="18" customHeight="1" x14ac:dyDescent="0.35">
      <c r="A8" s="43">
        <v>2014</v>
      </c>
      <c r="B8" s="56">
        <v>-1.3144281885471898E-2</v>
      </c>
      <c r="C8" s="45">
        <v>-6.1779058262246833E-3</v>
      </c>
      <c r="D8" s="46">
        <v>0</v>
      </c>
    </row>
    <row r="9" spans="1:4" s="53" customFormat="1" ht="18" customHeight="1" x14ac:dyDescent="0.35">
      <c r="A9" s="43">
        <v>2015</v>
      </c>
      <c r="B9" s="56">
        <v>-7.5234077565325963E-3</v>
      </c>
      <c r="C9" s="45">
        <v>5.6208741289393016E-3</v>
      </c>
      <c r="D9" s="46">
        <v>0</v>
      </c>
    </row>
    <row r="10" spans="1:4" s="53" customFormat="1" ht="18" customHeight="1" x14ac:dyDescent="0.35">
      <c r="A10" s="43">
        <v>2016</v>
      </c>
      <c r="B10" s="56">
        <v>-1.3557806575488662E-2</v>
      </c>
      <c r="C10" s="45">
        <v>-6.034398818956066E-3</v>
      </c>
      <c r="D10" s="46">
        <v>0</v>
      </c>
    </row>
    <row r="11" spans="1:4" s="53" customFormat="1" ht="18" customHeight="1" x14ac:dyDescent="0.35">
      <c r="A11" s="43">
        <v>2017</v>
      </c>
      <c r="B11" s="56">
        <v>-1.8737224587692447E-2</v>
      </c>
      <c r="C11" s="45">
        <v>-5.1794180122037847E-3</v>
      </c>
      <c r="D11" s="46">
        <v>0</v>
      </c>
    </row>
    <row r="12" spans="1:4" s="53" customFormat="1" ht="18" customHeight="1" x14ac:dyDescent="0.35">
      <c r="A12" s="43">
        <v>2018</v>
      </c>
      <c r="B12" s="56">
        <v>-1.4343632504454362E-2</v>
      </c>
      <c r="C12" s="45">
        <v>4.3935920832380848E-3</v>
      </c>
      <c r="D12" s="46">
        <v>0</v>
      </c>
    </row>
    <row r="13" spans="1:4" s="53" customFormat="1" ht="18" customHeight="1" x14ac:dyDescent="0.35">
      <c r="A13" s="43">
        <v>2019</v>
      </c>
      <c r="B13" s="56">
        <v>-3.0122368251410681E-3</v>
      </c>
      <c r="C13" s="45">
        <v>1.1331395679313294E-2</v>
      </c>
      <c r="D13" s="46">
        <v>0</v>
      </c>
    </row>
    <row r="14" spans="1:4" s="53" customFormat="1" ht="18" customHeight="1" thickBot="1" x14ac:dyDescent="0.4">
      <c r="A14" s="48">
        <v>2020</v>
      </c>
      <c r="B14" s="57">
        <v>-2.9921375909555126E-3</v>
      </c>
      <c r="C14" s="50">
        <v>2.0099234185555481E-5</v>
      </c>
      <c r="D14" s="55">
        <v>0</v>
      </c>
    </row>
    <row r="15" spans="1:4" s="53" customFormat="1" ht="18" customHeight="1" thickTop="1" x14ac:dyDescent="0.35">
      <c r="A15" s="43">
        <v>2021</v>
      </c>
      <c r="B15" s="56">
        <v>-3.0916862204080853E-2</v>
      </c>
      <c r="C15" s="45">
        <v>-2.792472461312534E-2</v>
      </c>
      <c r="D15" s="46">
        <v>-1.6237997360697976E-2</v>
      </c>
    </row>
    <row r="16" spans="1:4" s="53" customFormat="1" ht="18" customHeight="1" x14ac:dyDescent="0.35">
      <c r="A16" s="43">
        <v>2022</v>
      </c>
      <c r="B16" s="56">
        <v>-2.1773020110237296E-2</v>
      </c>
      <c r="C16" s="45">
        <v>9.1438420938435572E-3</v>
      </c>
      <c r="D16" s="46">
        <v>-1.528467683329926E-3</v>
      </c>
    </row>
    <row r="17" spans="1:4" s="53" customFormat="1" ht="18" customHeight="1" x14ac:dyDescent="0.35">
      <c r="A17" s="43">
        <v>2023</v>
      </c>
      <c r="B17" s="56">
        <v>-1.9165870300349552E-2</v>
      </c>
      <c r="C17" s="45">
        <v>2.6071498098877433E-3</v>
      </c>
      <c r="D17" s="46">
        <v>-1.4859592063343197E-3</v>
      </c>
    </row>
    <row r="18" spans="1:4" s="53" customFormat="1" ht="18" customHeight="1" x14ac:dyDescent="0.35">
      <c r="A18" s="43">
        <v>2024</v>
      </c>
      <c r="B18" s="56">
        <v>-1.6950875401997467E-2</v>
      </c>
      <c r="C18" s="45">
        <v>2.2149948983520851E-3</v>
      </c>
      <c r="D18" s="46">
        <v>5.5180259850529101E-4</v>
      </c>
    </row>
    <row r="19" spans="1:4" ht="18" customHeight="1" x14ac:dyDescent="0.35">
      <c r="A19" s="43">
        <v>2025</v>
      </c>
      <c r="B19" s="56">
        <v>-1.5160109486800466E-2</v>
      </c>
      <c r="C19" s="45">
        <v>1.7907659151970012E-3</v>
      </c>
      <c r="D19" s="46">
        <v>1.2789187307781225E-3</v>
      </c>
    </row>
    <row r="20" spans="1:4" s="135" customFormat="1" ht="18" customHeight="1" x14ac:dyDescent="0.35">
      <c r="A20" s="43">
        <v>2026</v>
      </c>
      <c r="B20" s="56">
        <v>-1.1002143627325989E-2</v>
      </c>
      <c r="C20" s="45">
        <v>4.1579658594744773E-3</v>
      </c>
      <c r="D20" s="46">
        <v>3.3094629486548621E-3</v>
      </c>
    </row>
    <row r="21" spans="1:4" s="155" customFormat="1" ht="18" customHeight="1" x14ac:dyDescent="0.35">
      <c r="A21" s="43">
        <v>2027</v>
      </c>
      <c r="B21" s="56">
        <v>-8.7717691856218361E-3</v>
      </c>
      <c r="C21" s="45">
        <v>2.2303744417041527E-3</v>
      </c>
      <c r="D21" s="46">
        <v>3.999279105381226E-3</v>
      </c>
    </row>
    <row r="22" spans="1:4" s="157" customFormat="1" ht="18" customHeight="1" x14ac:dyDescent="0.35">
      <c r="A22" s="43">
        <v>2028</v>
      </c>
      <c r="B22" s="56">
        <v>-6.36671699645186E-3</v>
      </c>
      <c r="C22" s="45">
        <v>2.4050521891699761E-3</v>
      </c>
      <c r="D22" s="46">
        <v>4.4016764156854515E-3</v>
      </c>
    </row>
    <row r="23" spans="1:4" s="168" customFormat="1" ht="18" customHeight="1" x14ac:dyDescent="0.35">
      <c r="A23" s="43">
        <v>2029</v>
      </c>
      <c r="B23" s="56">
        <v>-4.0971961073219543E-3</v>
      </c>
      <c r="C23" s="45">
        <v>2.2695208891299057E-3</v>
      </c>
      <c r="D23" s="46">
        <v>4.7297252226520259E-3</v>
      </c>
    </row>
    <row r="24" spans="1:4" s="171" customFormat="1" ht="18" customHeight="1" x14ac:dyDescent="0.35">
      <c r="A24" s="43">
        <v>2030</v>
      </c>
      <c r="B24" s="56">
        <v>-2.2697906824561409E-3</v>
      </c>
      <c r="C24" s="45">
        <v>1.8274054248658134E-3</v>
      </c>
      <c r="D24" s="46">
        <v>4.7937354458271741E-3</v>
      </c>
    </row>
    <row r="25" spans="1:4" ht="21.75" customHeight="1" x14ac:dyDescent="0.35">
      <c r="A25" s="25" t="s">
        <v>4</v>
      </c>
      <c r="B25" s="3"/>
      <c r="C25" s="3"/>
    </row>
    <row r="26" spans="1:4" ht="21.75" customHeight="1" x14ac:dyDescent="0.35">
      <c r="A26" s="26" t="s">
        <v>34</v>
      </c>
      <c r="B26" s="3"/>
      <c r="C26" s="3"/>
    </row>
    <row r="27" spans="1:4" ht="21.75" customHeight="1" x14ac:dyDescent="0.35">
      <c r="A27" s="30" t="s">
        <v>181</v>
      </c>
      <c r="B27" s="3"/>
      <c r="C27" s="3"/>
    </row>
    <row r="28" spans="1:4" ht="21.75" customHeight="1" x14ac:dyDescent="0.35">
      <c r="A28" s="120"/>
      <c r="B28" s="3"/>
      <c r="C28" s="3"/>
    </row>
    <row r="29" spans="1:4" ht="21.75" customHeight="1" x14ac:dyDescent="0.35">
      <c r="A29" s="3"/>
      <c r="B29" s="19"/>
      <c r="C29" s="19"/>
    </row>
    <row r="30" spans="1:4" ht="21.75" customHeight="1" x14ac:dyDescent="0.35">
      <c r="A30" s="229" t="str">
        <f>Headings!F18</f>
        <v>Page 18</v>
      </c>
      <c r="B30" s="232"/>
      <c r="C30" s="232"/>
      <c r="D30" s="232"/>
    </row>
    <row r="32" spans="1:4" ht="21.75" customHeight="1" x14ac:dyDescent="0.35">
      <c r="A32" s="3"/>
      <c r="B32" s="3"/>
      <c r="C32" s="3"/>
    </row>
    <row r="35" spans="1:2" ht="21.75" customHeight="1" x14ac:dyDescent="0.35">
      <c r="B35" s="7"/>
    </row>
    <row r="36" spans="1:2" ht="21.75" customHeight="1" x14ac:dyDescent="0.35">
      <c r="B36" s="7"/>
    </row>
    <row r="37" spans="1:2" ht="21.75" customHeight="1" x14ac:dyDescent="0.35">
      <c r="A37" s="6"/>
      <c r="B37" s="7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  <row r="41" spans="1:2" ht="21.75" customHeight="1" x14ac:dyDescent="0.35">
      <c r="A41" s="6"/>
      <c r="B41" s="6"/>
    </row>
  </sheetData>
  <mergeCells count="3">
    <mergeCell ref="A1:D1"/>
    <mergeCell ref="A2:D2"/>
    <mergeCell ref="A30:D30"/>
  </mergeCells>
  <phoneticPr fontId="4"/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41"/>
  <sheetViews>
    <sheetView zoomScale="75" zoomScaleNormal="75" workbookViewId="0">
      <selection activeCell="A30" sqref="A30:D30"/>
    </sheetView>
  </sheetViews>
  <sheetFormatPr defaultColWidth="10.7265625" defaultRowHeight="21.75" customHeight="1" x14ac:dyDescent="0.35"/>
  <cols>
    <col min="1" max="1" width="15.26953125" style="2" customWidth="1"/>
    <col min="2" max="2" width="22.7265625" style="2" customWidth="1"/>
    <col min="3" max="3" width="15.26953125" style="2" customWidth="1"/>
    <col min="4" max="4" width="20.6328125" style="19" customWidth="1"/>
    <col min="5" max="16384" width="10.7265625" style="19"/>
  </cols>
  <sheetData>
    <row r="1" spans="1:4" ht="23.4" x14ac:dyDescent="0.35">
      <c r="A1" s="230" t="str">
        <f>Headings!E19</f>
        <v>July 2021 National CPI-U Forecast</v>
      </c>
      <c r="B1" s="235"/>
      <c r="C1" s="235"/>
      <c r="D1" s="235"/>
    </row>
    <row r="2" spans="1:4" ht="21.75" customHeight="1" x14ac:dyDescent="0.35">
      <c r="A2" s="230" t="s">
        <v>86</v>
      </c>
      <c r="B2" s="231"/>
      <c r="C2" s="231"/>
      <c r="D2" s="231"/>
    </row>
    <row r="4" spans="1:4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</row>
    <row r="5" spans="1:4" s="53" customFormat="1" ht="18" customHeight="1" x14ac:dyDescent="0.35">
      <c r="A5" s="38">
        <v>2011</v>
      </c>
      <c r="B5" s="41">
        <v>3.1565285981582696E-2</v>
      </c>
      <c r="C5" s="74" t="s">
        <v>80</v>
      </c>
      <c r="D5" s="51">
        <v>0</v>
      </c>
    </row>
    <row r="6" spans="1:4" s="53" customFormat="1" ht="18" customHeight="1" x14ac:dyDescent="0.35">
      <c r="A6" s="43">
        <v>2012</v>
      </c>
      <c r="B6" s="56">
        <v>2.0694499397614301E-2</v>
      </c>
      <c r="C6" s="45">
        <v>-1.0870786583968395E-2</v>
      </c>
      <c r="D6" s="46">
        <v>0</v>
      </c>
    </row>
    <row r="7" spans="1:4" s="53" customFormat="1" ht="18" customHeight="1" x14ac:dyDescent="0.35">
      <c r="A7" s="43">
        <v>2013</v>
      </c>
      <c r="B7" s="56">
        <v>1.46475953204352E-2</v>
      </c>
      <c r="C7" s="45">
        <v>-6.0469040771791004E-3</v>
      </c>
      <c r="D7" s="46">
        <v>0</v>
      </c>
    </row>
    <row r="8" spans="1:4" s="53" customFormat="1" ht="18" customHeight="1" x14ac:dyDescent="0.35">
      <c r="A8" s="43">
        <v>2014</v>
      </c>
      <c r="B8" s="56">
        <v>1.62218778572869E-2</v>
      </c>
      <c r="C8" s="45">
        <v>1.5742825368517E-3</v>
      </c>
      <c r="D8" s="46">
        <v>0</v>
      </c>
    </row>
    <row r="9" spans="1:4" s="53" customFormat="1" ht="18" customHeight="1" x14ac:dyDescent="0.35">
      <c r="A9" s="43">
        <v>2015</v>
      </c>
      <c r="B9" s="56">
        <v>1.1869762097864701E-3</v>
      </c>
      <c r="C9" s="45">
        <v>-1.503490164750043E-2</v>
      </c>
      <c r="D9" s="46">
        <v>0</v>
      </c>
    </row>
    <row r="10" spans="1:4" s="53" customFormat="1" ht="18" customHeight="1" x14ac:dyDescent="0.35">
      <c r="A10" s="43">
        <v>2016</v>
      </c>
      <c r="B10" s="56">
        <v>1.26151288726126E-2</v>
      </c>
      <c r="C10" s="45">
        <v>1.142815266282613E-2</v>
      </c>
      <c r="D10" s="46">
        <v>0</v>
      </c>
    </row>
    <row r="11" spans="1:4" s="53" customFormat="1" ht="18" customHeight="1" x14ac:dyDescent="0.35">
      <c r="A11" s="43">
        <v>2017</v>
      </c>
      <c r="B11" s="56">
        <v>2.1303545313261698E-2</v>
      </c>
      <c r="C11" s="45">
        <v>8.688416440649098E-3</v>
      </c>
      <c r="D11" s="46">
        <v>0</v>
      </c>
    </row>
    <row r="12" spans="1:4" s="53" customFormat="1" ht="18" customHeight="1" x14ac:dyDescent="0.35">
      <c r="A12" s="43">
        <v>2018</v>
      </c>
      <c r="B12" s="56">
        <v>2.4425832969281899E-2</v>
      </c>
      <c r="C12" s="45">
        <v>3.1222876560202013E-3</v>
      </c>
      <c r="D12" s="46">
        <v>0</v>
      </c>
    </row>
    <row r="13" spans="1:4" s="53" customFormat="1" ht="18" customHeight="1" x14ac:dyDescent="0.35">
      <c r="A13" s="43">
        <v>2019</v>
      </c>
      <c r="B13" s="56">
        <v>1.8122100752601299E-2</v>
      </c>
      <c r="C13" s="45">
        <v>-6.3037322166805999E-3</v>
      </c>
      <c r="D13" s="46">
        <v>0</v>
      </c>
    </row>
    <row r="14" spans="1:4" s="53" customFormat="1" ht="18" customHeight="1" thickBot="1" x14ac:dyDescent="0.4">
      <c r="A14" s="48">
        <v>2020</v>
      </c>
      <c r="B14" s="57">
        <v>1.23358439630636E-2</v>
      </c>
      <c r="C14" s="50">
        <v>-5.7862567895376991E-3</v>
      </c>
      <c r="D14" s="55">
        <v>0</v>
      </c>
    </row>
    <row r="15" spans="1:4" s="53" customFormat="1" ht="18" customHeight="1" thickTop="1" x14ac:dyDescent="0.35">
      <c r="A15" s="43">
        <v>2021</v>
      </c>
      <c r="B15" s="56">
        <v>4.0021985065926094E-2</v>
      </c>
      <c r="C15" s="45">
        <v>2.7686141102862494E-2</v>
      </c>
      <c r="D15" s="46">
        <v>1.7213055108876496E-2</v>
      </c>
    </row>
    <row r="16" spans="1:4" s="53" customFormat="1" ht="18" customHeight="1" x14ac:dyDescent="0.35">
      <c r="A16" s="43">
        <v>2022</v>
      </c>
      <c r="B16" s="56">
        <v>2.9379953394480299E-2</v>
      </c>
      <c r="C16" s="45">
        <v>-1.0642031671445795E-2</v>
      </c>
      <c r="D16" s="46">
        <v>5.1309475839095009E-3</v>
      </c>
    </row>
    <row r="17" spans="1:4" s="53" customFormat="1" ht="18" customHeight="1" x14ac:dyDescent="0.35">
      <c r="A17" s="43">
        <v>2023</v>
      </c>
      <c r="B17" s="56">
        <v>2.25082411872226E-2</v>
      </c>
      <c r="C17" s="45">
        <v>-6.8717122072576992E-3</v>
      </c>
      <c r="D17" s="46">
        <v>-1.1511988102100995E-3</v>
      </c>
    </row>
    <row r="18" spans="1:4" s="53" customFormat="1" ht="18" customHeight="1" x14ac:dyDescent="0.35">
      <c r="A18" s="43">
        <v>2024</v>
      </c>
      <c r="B18" s="56">
        <v>2.3172402922770799E-2</v>
      </c>
      <c r="C18" s="45">
        <v>6.6416173554819866E-4</v>
      </c>
      <c r="D18" s="46">
        <v>-1.3760734237240994E-3</v>
      </c>
    </row>
    <row r="19" spans="1:4" ht="18" customHeight="1" x14ac:dyDescent="0.35">
      <c r="A19" s="43">
        <v>2025</v>
      </c>
      <c r="B19" s="56">
        <v>2.36415705596799E-2</v>
      </c>
      <c r="C19" s="45">
        <v>4.6916763690910135E-4</v>
      </c>
      <c r="D19" s="46">
        <v>-4.3486553909119832E-4</v>
      </c>
    </row>
    <row r="20" spans="1:4" s="135" customFormat="1" ht="18" customHeight="1" x14ac:dyDescent="0.35">
      <c r="A20" s="43">
        <v>2026</v>
      </c>
      <c r="B20" s="56">
        <v>2.3900892936027297E-2</v>
      </c>
      <c r="C20" s="45">
        <v>2.5932237634739702E-4</v>
      </c>
      <c r="D20" s="46">
        <v>-3.2319659223270514E-4</v>
      </c>
    </row>
    <row r="21" spans="1:4" s="155" customFormat="1" ht="18" customHeight="1" x14ac:dyDescent="0.35">
      <c r="A21" s="43">
        <v>2027</v>
      </c>
      <c r="B21" s="56">
        <v>2.4230120002646197E-2</v>
      </c>
      <c r="C21" s="45">
        <v>3.2922706661889928E-4</v>
      </c>
      <c r="D21" s="46">
        <v>-5.9930590650490376E-4</v>
      </c>
    </row>
    <row r="22" spans="1:4" s="157" customFormat="1" ht="18" customHeight="1" x14ac:dyDescent="0.35">
      <c r="A22" s="43">
        <v>2028</v>
      </c>
      <c r="B22" s="56">
        <v>2.4514491019430703E-2</v>
      </c>
      <c r="C22" s="45">
        <v>2.8437101678450635E-4</v>
      </c>
      <c r="D22" s="46">
        <v>-3.3820985513900031E-5</v>
      </c>
    </row>
    <row r="23" spans="1:4" s="168" customFormat="1" ht="18" customHeight="1" x14ac:dyDescent="0.35">
      <c r="A23" s="43">
        <v>2029</v>
      </c>
      <c r="B23" s="56">
        <v>2.4880170409566402E-2</v>
      </c>
      <c r="C23" s="45">
        <v>3.6567939013569875E-4</v>
      </c>
      <c r="D23" s="46">
        <v>7.3000078886679975E-4</v>
      </c>
    </row>
    <row r="24" spans="1:4" s="171" customFormat="1" ht="18" customHeight="1" x14ac:dyDescent="0.35">
      <c r="A24" s="43">
        <v>2030</v>
      </c>
      <c r="B24" s="56">
        <v>2.5158285122053599E-2</v>
      </c>
      <c r="C24" s="45">
        <v>2.7811471248719716E-4</v>
      </c>
      <c r="D24" s="46">
        <v>7.1389261900960121E-4</v>
      </c>
    </row>
    <row r="25" spans="1:4" ht="21.75" customHeight="1" x14ac:dyDescent="0.35">
      <c r="A25" s="25" t="s">
        <v>4</v>
      </c>
      <c r="B25" s="3"/>
      <c r="C25" s="3"/>
    </row>
    <row r="26" spans="1:4" ht="21.75" customHeight="1" x14ac:dyDescent="0.35">
      <c r="A26" s="26" t="s">
        <v>128</v>
      </c>
      <c r="B26" s="3"/>
      <c r="C26" s="3"/>
    </row>
    <row r="27" spans="1:4" ht="21.75" customHeight="1" x14ac:dyDescent="0.35">
      <c r="A27" s="30"/>
      <c r="B27" s="3"/>
      <c r="C27" s="3"/>
    </row>
    <row r="28" spans="1:4" ht="21.75" customHeight="1" x14ac:dyDescent="0.35">
      <c r="A28" s="120"/>
      <c r="B28" s="3"/>
      <c r="C28" s="3"/>
    </row>
    <row r="29" spans="1:4" ht="21.75" customHeight="1" x14ac:dyDescent="0.35">
      <c r="A29" s="3"/>
      <c r="B29" s="19"/>
      <c r="C29" s="19"/>
    </row>
    <row r="30" spans="1:4" ht="21.75" customHeight="1" x14ac:dyDescent="0.35">
      <c r="A30" s="229" t="str">
        <f>Headings!F19</f>
        <v>Page 19</v>
      </c>
      <c r="B30" s="232"/>
      <c r="C30" s="232"/>
      <c r="D30" s="232"/>
    </row>
    <row r="32" spans="1:4" ht="21.75" customHeight="1" x14ac:dyDescent="0.35">
      <c r="A32" s="3"/>
      <c r="B32" s="3"/>
      <c r="C32" s="3"/>
    </row>
    <row r="35" spans="1:2" ht="21.75" customHeight="1" x14ac:dyDescent="0.35">
      <c r="B35" s="7"/>
    </row>
    <row r="36" spans="1:2" ht="21.75" customHeight="1" x14ac:dyDescent="0.35">
      <c r="B36" s="7"/>
    </row>
    <row r="37" spans="1:2" ht="21.75" customHeight="1" x14ac:dyDescent="0.35">
      <c r="A37" s="6"/>
      <c r="B37" s="7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  <row r="41" spans="1:2" ht="21.75" customHeight="1" x14ac:dyDescent="0.35">
      <c r="A41" s="6"/>
      <c r="B41" s="6"/>
    </row>
  </sheetData>
  <mergeCells count="3">
    <mergeCell ref="A1:D1"/>
    <mergeCell ref="A2:D2"/>
    <mergeCell ref="A30:D30"/>
  </mergeCells>
  <phoneticPr fontId="4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Headings!E2</f>
        <v>July 2021 Countywide Assessed Value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s="22" customFormat="1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  <c r="E4" s="35" t="str">
        <f>Headings!F51</f>
        <v>$ Change from March 2021 Forecast</v>
      </c>
    </row>
    <row r="5" spans="1:5" ht="18" customHeight="1" x14ac:dyDescent="0.35">
      <c r="A5" s="38">
        <v>2011</v>
      </c>
      <c r="B5" s="39">
        <v>330414998630</v>
      </c>
      <c r="C5" s="74" t="s">
        <v>80</v>
      </c>
      <c r="D5" s="51">
        <v>0</v>
      </c>
      <c r="E5" s="42">
        <v>0</v>
      </c>
    </row>
    <row r="6" spans="1:5" ht="18" customHeight="1" x14ac:dyDescent="0.35">
      <c r="A6" s="43">
        <v>2012</v>
      </c>
      <c r="B6" s="44">
        <v>319460937270</v>
      </c>
      <c r="C6" s="45">
        <v>-3.3152433773947387E-2</v>
      </c>
      <c r="D6" s="46">
        <v>0</v>
      </c>
      <c r="E6" s="47">
        <v>0</v>
      </c>
    </row>
    <row r="7" spans="1:5" ht="18" customHeight="1" x14ac:dyDescent="0.35">
      <c r="A7" s="43">
        <v>2013</v>
      </c>
      <c r="B7" s="44">
        <v>314746206667</v>
      </c>
      <c r="C7" s="46">
        <v>-1.4758394698551891E-2</v>
      </c>
      <c r="D7" s="46">
        <v>0</v>
      </c>
      <c r="E7" s="47">
        <v>0</v>
      </c>
    </row>
    <row r="8" spans="1:5" ht="18" customHeight="1" x14ac:dyDescent="0.35">
      <c r="A8" s="43">
        <v>2014</v>
      </c>
      <c r="B8" s="44">
        <v>340643616342</v>
      </c>
      <c r="C8" s="45">
        <v>8.228029163318662E-2</v>
      </c>
      <c r="D8" s="46">
        <v>0</v>
      </c>
      <c r="E8" s="47">
        <v>0</v>
      </c>
    </row>
    <row r="9" spans="1:5" ht="18" customHeight="1" x14ac:dyDescent="0.35">
      <c r="A9" s="43">
        <v>2015</v>
      </c>
      <c r="B9" s="44">
        <v>388118855592</v>
      </c>
      <c r="C9" s="45">
        <v>0.13936923216061592</v>
      </c>
      <c r="D9" s="46">
        <v>0</v>
      </c>
      <c r="E9" s="47">
        <v>0</v>
      </c>
    </row>
    <row r="10" spans="1:5" ht="18" customHeight="1" x14ac:dyDescent="0.35">
      <c r="A10" s="43">
        <v>2016</v>
      </c>
      <c r="B10" s="44">
        <v>426335605836</v>
      </c>
      <c r="C10" s="45">
        <v>9.8466615814652325E-2</v>
      </c>
      <c r="D10" s="46">
        <v>0</v>
      </c>
      <c r="E10" s="47">
        <v>0</v>
      </c>
    </row>
    <row r="11" spans="1:5" ht="18" customHeight="1" x14ac:dyDescent="0.35">
      <c r="A11" s="43">
        <v>2017</v>
      </c>
      <c r="B11" s="44">
        <v>471456288020</v>
      </c>
      <c r="C11" s="45">
        <v>0.1058337177715265</v>
      </c>
      <c r="D11" s="46">
        <v>0</v>
      </c>
      <c r="E11" s="47">
        <v>0</v>
      </c>
    </row>
    <row r="12" spans="1:5" ht="18" customHeight="1" x14ac:dyDescent="0.35">
      <c r="A12" s="43">
        <v>2018</v>
      </c>
      <c r="B12" s="44">
        <v>534662434752.99994</v>
      </c>
      <c r="C12" s="45">
        <v>0.13406576248765312</v>
      </c>
      <c r="D12" s="46">
        <v>0</v>
      </c>
      <c r="E12" s="47">
        <v>0</v>
      </c>
    </row>
    <row r="13" spans="1:5" ht="18" customHeight="1" x14ac:dyDescent="0.35">
      <c r="A13" s="43">
        <v>2019</v>
      </c>
      <c r="B13" s="44">
        <v>606623698131</v>
      </c>
      <c r="C13" s="45">
        <v>0.13459195690687387</v>
      </c>
      <c r="D13" s="46">
        <v>0</v>
      </c>
      <c r="E13" s="47">
        <v>0</v>
      </c>
    </row>
    <row r="14" spans="1:5" ht="18" customHeight="1" x14ac:dyDescent="0.35">
      <c r="A14" s="43">
        <v>2020</v>
      </c>
      <c r="B14" s="44">
        <v>642490492043.99902</v>
      </c>
      <c r="C14" s="45">
        <v>5.9125276548714023E-2</v>
      </c>
      <c r="D14" s="46">
        <v>0</v>
      </c>
      <c r="E14" s="47">
        <v>0</v>
      </c>
    </row>
    <row r="15" spans="1:5" ht="18" customHeight="1" thickBot="1" x14ac:dyDescent="0.4">
      <c r="A15" s="48">
        <v>2021</v>
      </c>
      <c r="B15" s="49">
        <v>659534881337</v>
      </c>
      <c r="C15" s="50">
        <v>2.6528624943190193E-2</v>
      </c>
      <c r="D15" s="55">
        <v>0</v>
      </c>
      <c r="E15" s="77">
        <v>0</v>
      </c>
    </row>
    <row r="16" spans="1:5" ht="18" customHeight="1" thickTop="1" x14ac:dyDescent="0.35">
      <c r="A16" s="43">
        <v>2022</v>
      </c>
      <c r="B16" s="44">
        <v>700190374235.62097</v>
      </c>
      <c r="C16" s="45">
        <v>6.164267281239888E-2</v>
      </c>
      <c r="D16" s="46">
        <v>1.061717269873963E-2</v>
      </c>
      <c r="E16" s="47">
        <v>7355942810.0780029</v>
      </c>
    </row>
    <row r="17" spans="1:5" ht="18" customHeight="1" x14ac:dyDescent="0.35">
      <c r="A17" s="43">
        <v>2023</v>
      </c>
      <c r="B17" s="44">
        <v>738810484082.62097</v>
      </c>
      <c r="C17" s="45">
        <v>5.515658493471931E-2</v>
      </c>
      <c r="D17" s="46">
        <v>6.9254176572364212E-3</v>
      </c>
      <c r="E17" s="47">
        <v>5081380489.651001</v>
      </c>
    </row>
    <row r="18" spans="1:5" ht="18" customHeight="1" x14ac:dyDescent="0.35">
      <c r="A18" s="43">
        <v>2024</v>
      </c>
      <c r="B18" s="44">
        <v>780469733639.06104</v>
      </c>
      <c r="C18" s="45">
        <v>5.6386922565356157E-2</v>
      </c>
      <c r="D18" s="46">
        <v>7.5273042409724766E-3</v>
      </c>
      <c r="E18" s="47">
        <v>5830941862.5610352</v>
      </c>
    </row>
    <row r="19" spans="1:5" ht="18" customHeight="1" x14ac:dyDescent="0.35">
      <c r="A19" s="43">
        <v>2025</v>
      </c>
      <c r="B19" s="44">
        <v>816125368303.40198</v>
      </c>
      <c r="C19" s="45">
        <v>4.5684839690183887E-2</v>
      </c>
      <c r="D19" s="46">
        <v>3.1367116369631631E-3</v>
      </c>
      <c r="E19" s="47">
        <v>2551945223.697998</v>
      </c>
    </row>
    <row r="20" spans="1:5" s="135" customFormat="1" ht="18" customHeight="1" x14ac:dyDescent="0.35">
      <c r="A20" s="43">
        <v>2026</v>
      </c>
      <c r="B20" s="44">
        <v>851853110149.9231</v>
      </c>
      <c r="C20" s="45">
        <v>4.3777271524831463E-2</v>
      </c>
      <c r="D20" s="46">
        <v>-6.7666974151410209E-3</v>
      </c>
      <c r="E20" s="47">
        <v>-5803502785.8309326</v>
      </c>
    </row>
    <row r="21" spans="1:5" s="155" customFormat="1" ht="18" customHeight="1" x14ac:dyDescent="0.35">
      <c r="A21" s="43">
        <v>2027</v>
      </c>
      <c r="B21" s="44">
        <v>890074372178.81604</v>
      </c>
      <c r="C21" s="45">
        <v>4.4868371757386782E-2</v>
      </c>
      <c r="D21" s="46">
        <v>-1.2870582497266247E-2</v>
      </c>
      <c r="E21" s="47">
        <v>-11605140554.731934</v>
      </c>
    </row>
    <row r="22" spans="1:5" s="157" customFormat="1" ht="18" customHeight="1" x14ac:dyDescent="0.35">
      <c r="A22" s="43">
        <v>2028</v>
      </c>
      <c r="B22" s="44">
        <v>930969984951.91699</v>
      </c>
      <c r="C22" s="45">
        <v>4.5946287244505779E-2</v>
      </c>
      <c r="D22" s="46">
        <v>-1.3961108782011511E-2</v>
      </c>
      <c r="E22" s="47">
        <v>-13181400194.718994</v>
      </c>
    </row>
    <row r="23" spans="1:5" s="167" customFormat="1" ht="18" customHeight="1" x14ac:dyDescent="0.35">
      <c r="A23" s="43">
        <v>2029</v>
      </c>
      <c r="B23" s="44">
        <v>975158214061.06201</v>
      </c>
      <c r="C23" s="45">
        <v>4.7464719403845557E-2</v>
      </c>
      <c r="D23" s="46">
        <v>-1.25654870631694E-2</v>
      </c>
      <c r="E23" s="47">
        <v>-12409266399.736938</v>
      </c>
    </row>
    <row r="24" spans="1:5" s="171" customFormat="1" ht="18" customHeight="1" x14ac:dyDescent="0.35">
      <c r="A24" s="43">
        <v>2030</v>
      </c>
      <c r="B24" s="44">
        <v>1019746457386.61</v>
      </c>
      <c r="C24" s="45">
        <v>4.5724111926268352E-2</v>
      </c>
      <c r="D24" s="46">
        <v>-9.1219493599009605E-3</v>
      </c>
      <c r="E24" s="47">
        <v>-9387709757.2299805</v>
      </c>
    </row>
    <row r="25" spans="1:5" s="100" customFormat="1" ht="21.75" customHeight="1" x14ac:dyDescent="0.35">
      <c r="A25" s="25" t="s">
        <v>4</v>
      </c>
      <c r="B25" s="97"/>
      <c r="C25" s="45"/>
      <c r="D25" s="45"/>
      <c r="E25" s="71"/>
    </row>
    <row r="26" spans="1:5" ht="21.75" customHeight="1" x14ac:dyDescent="0.35">
      <c r="A26" s="29" t="s">
        <v>149</v>
      </c>
      <c r="B26" s="3"/>
      <c r="C26" s="3"/>
    </row>
    <row r="27" spans="1:5" ht="21.75" customHeight="1" x14ac:dyDescent="0.35">
      <c r="A27" s="23" t="s">
        <v>174</v>
      </c>
      <c r="B27" s="3"/>
      <c r="C27" s="3"/>
      <c r="D27" s="100"/>
      <c r="E27" s="100"/>
    </row>
    <row r="28" spans="1:5" ht="21.75" customHeight="1" x14ac:dyDescent="0.35">
      <c r="A28" s="28"/>
      <c r="B28" s="3"/>
      <c r="C28" s="3"/>
      <c r="D28" s="100"/>
      <c r="E28" s="100"/>
    </row>
    <row r="29" spans="1:5" ht="21.75" customHeight="1" x14ac:dyDescent="0.35">
      <c r="A29" s="23"/>
      <c r="B29" s="100"/>
      <c r="C29" s="100"/>
      <c r="D29" s="100"/>
      <c r="E29" s="100"/>
    </row>
    <row r="30" spans="1:5" ht="21.75" customHeight="1" x14ac:dyDescent="0.35">
      <c r="A30" s="229" t="str">
        <f>Headings!F2</f>
        <v>Page 2</v>
      </c>
      <c r="B30" s="229"/>
      <c r="C30" s="229"/>
      <c r="D30" s="229"/>
      <c r="E30" s="229"/>
    </row>
    <row r="34" spans="1:2" ht="21.75" customHeight="1" x14ac:dyDescent="0.35">
      <c r="B34" s="7"/>
    </row>
    <row r="35" spans="1:2" ht="21.75" customHeight="1" x14ac:dyDescent="0.35">
      <c r="B35" s="7"/>
    </row>
    <row r="36" spans="1:2" ht="21.75" customHeight="1" x14ac:dyDescent="0.35">
      <c r="A36" s="6"/>
      <c r="B36" s="7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</sheetData>
  <mergeCells count="3">
    <mergeCell ref="A30:E30"/>
    <mergeCell ref="A2:E2"/>
    <mergeCell ref="A1:E1"/>
  </mergeCells>
  <phoneticPr fontId="4"/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41"/>
  <sheetViews>
    <sheetView zoomScale="75" zoomScaleNormal="75" workbookViewId="0">
      <selection activeCell="A30" sqref="A30:D30"/>
    </sheetView>
  </sheetViews>
  <sheetFormatPr defaultColWidth="10.7265625" defaultRowHeight="21.75" customHeight="1" x14ac:dyDescent="0.35"/>
  <cols>
    <col min="1" max="1" width="15.26953125" style="2" customWidth="1"/>
    <col min="2" max="2" width="22.7265625" style="2" customWidth="1"/>
    <col min="3" max="3" width="15.26953125" style="2" customWidth="1"/>
    <col min="4" max="4" width="20.6328125" style="19" customWidth="1"/>
    <col min="5" max="16384" width="10.7265625" style="19"/>
  </cols>
  <sheetData>
    <row r="1" spans="1:5" ht="23.4" x14ac:dyDescent="0.35">
      <c r="A1" s="230" t="str">
        <f>Headings!E20</f>
        <v>July 2021 National CPI-W Forecast</v>
      </c>
      <c r="B1" s="235"/>
      <c r="C1" s="235"/>
      <c r="D1" s="235"/>
    </row>
    <row r="2" spans="1:5" ht="21.75" customHeight="1" x14ac:dyDescent="0.35">
      <c r="A2" s="230" t="s">
        <v>86</v>
      </c>
      <c r="B2" s="231"/>
      <c r="C2" s="231"/>
      <c r="D2" s="231"/>
    </row>
    <row r="4" spans="1:5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</row>
    <row r="5" spans="1:5" s="53" customFormat="1" ht="18" customHeight="1" x14ac:dyDescent="0.35">
      <c r="A5" s="38">
        <v>2011</v>
      </c>
      <c r="B5" s="41">
        <v>3.5556884940200997E-2</v>
      </c>
      <c r="C5" s="74" t="s">
        <v>80</v>
      </c>
      <c r="D5" s="83">
        <v>0</v>
      </c>
    </row>
    <row r="6" spans="1:5" s="53" customFormat="1" ht="18" customHeight="1" x14ac:dyDescent="0.35">
      <c r="A6" s="43">
        <v>2012</v>
      </c>
      <c r="B6" s="56">
        <v>2.10041746586935E-2</v>
      </c>
      <c r="C6" s="45">
        <v>-1.4552710281507498E-2</v>
      </c>
      <c r="D6" s="75">
        <v>0</v>
      </c>
    </row>
    <row r="7" spans="1:5" s="53" customFormat="1" ht="18" customHeight="1" x14ac:dyDescent="0.35">
      <c r="A7" s="43">
        <v>2013</v>
      </c>
      <c r="B7" s="56">
        <v>1.3680827833743602E-2</v>
      </c>
      <c r="C7" s="45">
        <v>-7.323346824949898E-3</v>
      </c>
      <c r="D7" s="75">
        <v>0</v>
      </c>
    </row>
    <row r="8" spans="1:5" s="53" customFormat="1" ht="18" customHeight="1" x14ac:dyDescent="0.35">
      <c r="A8" s="43">
        <v>2014</v>
      </c>
      <c r="B8" s="56">
        <v>1.50311349880516E-2</v>
      </c>
      <c r="C8" s="45">
        <v>1.3503071543079989E-3</v>
      </c>
      <c r="D8" s="75">
        <v>0</v>
      </c>
      <c r="E8" s="58"/>
    </row>
    <row r="9" spans="1:5" s="53" customFormat="1" ht="18" customHeight="1" x14ac:dyDescent="0.35">
      <c r="A9" s="43">
        <v>2015</v>
      </c>
      <c r="B9" s="56">
        <v>-4.1285211645779498E-3</v>
      </c>
      <c r="C9" s="45">
        <v>-1.9159656152629552E-2</v>
      </c>
      <c r="D9" s="75">
        <v>0</v>
      </c>
    </row>
    <row r="10" spans="1:5" s="53" customFormat="1" ht="18" customHeight="1" x14ac:dyDescent="0.35">
      <c r="A10" s="43">
        <v>2016</v>
      </c>
      <c r="B10" s="56">
        <v>9.7752469695009305E-3</v>
      </c>
      <c r="C10" s="45">
        <v>1.390376813407888E-2</v>
      </c>
      <c r="D10" s="75">
        <v>0</v>
      </c>
    </row>
    <row r="11" spans="1:5" s="53" customFormat="1" ht="18" customHeight="1" x14ac:dyDescent="0.35">
      <c r="A11" s="43">
        <v>2017</v>
      </c>
      <c r="B11" s="56">
        <v>2.12537808233224E-2</v>
      </c>
      <c r="C11" s="45">
        <v>1.1478533853821469E-2</v>
      </c>
      <c r="D11" s="75">
        <v>0</v>
      </c>
    </row>
    <row r="12" spans="1:5" s="53" customFormat="1" ht="18" customHeight="1" x14ac:dyDescent="0.35">
      <c r="A12" s="43">
        <v>2018</v>
      </c>
      <c r="B12" s="56">
        <v>2.5496651342182101E-2</v>
      </c>
      <c r="C12" s="45">
        <v>4.242870518859701E-3</v>
      </c>
      <c r="D12" s="75">
        <v>0</v>
      </c>
    </row>
    <row r="13" spans="1:5" s="53" customFormat="1" ht="18" customHeight="1" x14ac:dyDescent="0.35">
      <c r="A13" s="43">
        <v>2019</v>
      </c>
      <c r="B13" s="56">
        <v>1.6626826462597898E-2</v>
      </c>
      <c r="C13" s="45">
        <v>-8.8698248795842025E-3</v>
      </c>
      <c r="D13" s="75">
        <v>0</v>
      </c>
    </row>
    <row r="14" spans="1:5" s="53" customFormat="1" ht="18" customHeight="1" thickBot="1" x14ac:dyDescent="0.4">
      <c r="A14" s="48">
        <v>2020</v>
      </c>
      <c r="B14" s="57">
        <v>1.2141785235653299E-2</v>
      </c>
      <c r="C14" s="50">
        <v>-4.4850412269445989E-3</v>
      </c>
      <c r="D14" s="85">
        <v>0</v>
      </c>
    </row>
    <row r="15" spans="1:5" s="53" customFormat="1" ht="18" customHeight="1" thickTop="1" x14ac:dyDescent="0.35">
      <c r="A15" s="43">
        <v>2021</v>
      </c>
      <c r="B15" s="56">
        <v>4.1275114804849897E-2</v>
      </c>
      <c r="C15" s="45">
        <v>2.9133329569196599E-2</v>
      </c>
      <c r="D15" s="75">
        <v>1.8285216351608596E-2</v>
      </c>
    </row>
    <row r="16" spans="1:5" s="53" customFormat="1" ht="18" customHeight="1" x14ac:dyDescent="0.35">
      <c r="A16" s="43">
        <v>2022</v>
      </c>
      <c r="B16" s="56">
        <v>2.8945742799211201E-2</v>
      </c>
      <c r="C16" s="45">
        <v>-1.2329372005638696E-2</v>
      </c>
      <c r="D16" s="75">
        <v>5.1895212608094009E-3</v>
      </c>
    </row>
    <row r="17" spans="1:4" s="53" customFormat="1" ht="18" customHeight="1" x14ac:dyDescent="0.35">
      <c r="A17" s="43">
        <v>2023</v>
      </c>
      <c r="B17" s="56">
        <v>2.3241209206640901E-2</v>
      </c>
      <c r="C17" s="45">
        <v>-5.7045335925702996E-3</v>
      </c>
      <c r="D17" s="75">
        <v>-3.5951376784509881E-4</v>
      </c>
    </row>
    <row r="18" spans="1:4" s="53" customFormat="1" ht="18" customHeight="1" x14ac:dyDescent="0.35">
      <c r="A18" s="43">
        <v>2024</v>
      </c>
      <c r="B18" s="56">
        <v>2.3408098362778098E-2</v>
      </c>
      <c r="C18" s="45">
        <v>1.6688915613719685E-4</v>
      </c>
      <c r="D18" s="75">
        <v>-1.3332737415324043E-3</v>
      </c>
    </row>
    <row r="19" spans="1:4" ht="18" customHeight="1" x14ac:dyDescent="0.35">
      <c r="A19" s="43">
        <v>2025</v>
      </c>
      <c r="B19" s="56">
        <v>2.4634239910320401E-2</v>
      </c>
      <c r="C19" s="45">
        <v>1.2261415475423032E-3</v>
      </c>
      <c r="D19" s="75">
        <v>9.8735134480502224E-5</v>
      </c>
    </row>
    <row r="20" spans="1:4" s="135" customFormat="1" ht="18" customHeight="1" x14ac:dyDescent="0.35">
      <c r="A20" s="43">
        <v>2026</v>
      </c>
      <c r="B20" s="56">
        <v>2.4146255313150199E-2</v>
      </c>
      <c r="C20" s="45">
        <v>-4.8798459717020251E-4</v>
      </c>
      <c r="D20" s="75">
        <v>-1.35196162176901E-4</v>
      </c>
    </row>
    <row r="21" spans="1:4" s="155" customFormat="1" ht="18" customHeight="1" x14ac:dyDescent="0.35">
      <c r="A21" s="43">
        <v>2027</v>
      </c>
      <c r="B21" s="56">
        <v>2.48158167384375E-2</v>
      </c>
      <c r="C21" s="45">
        <v>6.6956142528730098E-4</v>
      </c>
      <c r="D21" s="75">
        <v>4.9742797272970055E-4</v>
      </c>
    </row>
    <row r="22" spans="1:4" s="157" customFormat="1" ht="18" customHeight="1" x14ac:dyDescent="0.35">
      <c r="A22" s="43">
        <v>2028</v>
      </c>
      <c r="B22" s="56">
        <v>2.5247757787801597E-2</v>
      </c>
      <c r="C22" s="45">
        <v>4.319410493640978E-4</v>
      </c>
      <c r="D22" s="75">
        <v>6.3613625096979945E-4</v>
      </c>
    </row>
    <row r="23" spans="1:4" s="168" customFormat="1" ht="18" customHeight="1" x14ac:dyDescent="0.35">
      <c r="A23" s="43">
        <v>2029</v>
      </c>
      <c r="B23" s="56">
        <v>2.5797773114968198E-2</v>
      </c>
      <c r="C23" s="45">
        <v>5.5001532716660029E-4</v>
      </c>
      <c r="D23" s="75">
        <v>8.8834678822359917E-4</v>
      </c>
    </row>
    <row r="24" spans="1:4" s="171" customFormat="1" ht="18" customHeight="1" x14ac:dyDescent="0.35">
      <c r="A24" s="43">
        <v>2030</v>
      </c>
      <c r="B24" s="56">
        <v>2.5995857118620399E-2</v>
      </c>
      <c r="C24" s="45">
        <v>1.9808400365220122E-4</v>
      </c>
      <c r="D24" s="75">
        <v>7.0843511446149962E-4</v>
      </c>
    </row>
    <row r="25" spans="1:4" ht="21.75" customHeight="1" x14ac:dyDescent="0.35">
      <c r="A25" s="25" t="s">
        <v>4</v>
      </c>
      <c r="B25" s="3"/>
      <c r="C25" s="3"/>
    </row>
    <row r="26" spans="1:4" ht="21.75" customHeight="1" x14ac:dyDescent="0.35">
      <c r="A26" s="30" t="s">
        <v>153</v>
      </c>
      <c r="B26" s="3"/>
      <c r="C26" s="3"/>
    </row>
    <row r="27" spans="1:4" ht="21.75" customHeight="1" x14ac:dyDescent="0.35">
      <c r="A27" s="30"/>
      <c r="B27" s="3"/>
      <c r="C27" s="3"/>
    </row>
    <row r="28" spans="1:4" ht="21.75" customHeight="1" x14ac:dyDescent="0.35">
      <c r="A28" s="120"/>
      <c r="B28" s="3"/>
      <c r="C28" s="3"/>
    </row>
    <row r="29" spans="1:4" ht="21.75" customHeight="1" x14ac:dyDescent="0.35">
      <c r="A29" s="3"/>
      <c r="B29" s="19"/>
      <c r="C29" s="19"/>
    </row>
    <row r="30" spans="1:4" ht="21.75" customHeight="1" x14ac:dyDescent="0.35">
      <c r="A30" s="229" t="str">
        <f>Headings!F20</f>
        <v>Page 20</v>
      </c>
      <c r="B30" s="232"/>
      <c r="C30" s="232"/>
      <c r="D30" s="232"/>
    </row>
    <row r="32" spans="1:4" ht="21.75" customHeight="1" x14ac:dyDescent="0.35">
      <c r="A32" s="3"/>
      <c r="B32" s="3"/>
      <c r="C32" s="3"/>
    </row>
    <row r="35" spans="1:2" ht="21.75" customHeight="1" x14ac:dyDescent="0.35">
      <c r="B35" s="7"/>
    </row>
    <row r="36" spans="1:2" ht="21.75" customHeight="1" x14ac:dyDescent="0.35">
      <c r="B36" s="7"/>
    </row>
    <row r="37" spans="1:2" ht="21.75" customHeight="1" x14ac:dyDescent="0.35">
      <c r="A37" s="6"/>
      <c r="B37" s="7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  <row r="41" spans="1:2" ht="21.75" customHeight="1" x14ac:dyDescent="0.35">
      <c r="A41" s="6"/>
      <c r="B41" s="6"/>
    </row>
  </sheetData>
  <mergeCells count="3">
    <mergeCell ref="A1:D1"/>
    <mergeCell ref="A2:D2"/>
    <mergeCell ref="A30:D30"/>
  </mergeCells>
  <phoneticPr fontId="4"/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D41"/>
  <sheetViews>
    <sheetView zoomScale="75" zoomScaleNormal="75" workbookViewId="0">
      <selection activeCell="A30" sqref="A30:D30"/>
    </sheetView>
  </sheetViews>
  <sheetFormatPr defaultColWidth="10.7265625" defaultRowHeight="21.75" customHeight="1" x14ac:dyDescent="0.35"/>
  <cols>
    <col min="1" max="1" width="15.26953125" style="2" customWidth="1"/>
    <col min="2" max="2" width="22.7265625" style="2" customWidth="1"/>
    <col min="3" max="3" width="15.26953125" style="2" customWidth="1"/>
    <col min="4" max="4" width="20.6328125" style="19" customWidth="1"/>
    <col min="5" max="16384" width="10.7265625" style="19"/>
  </cols>
  <sheetData>
    <row r="1" spans="1:4" ht="23.4" x14ac:dyDescent="0.35">
      <c r="A1" s="230" t="str">
        <f>Headings!E21</f>
        <v>July 2021 Seattle Annual CPI-U Forecast</v>
      </c>
      <c r="B1" s="235"/>
      <c r="C1" s="235"/>
      <c r="D1" s="235"/>
    </row>
    <row r="2" spans="1:4" ht="21.75" customHeight="1" x14ac:dyDescent="0.35">
      <c r="A2" s="230" t="s">
        <v>86</v>
      </c>
      <c r="B2" s="231"/>
      <c r="C2" s="231"/>
      <c r="D2" s="231"/>
    </row>
    <row r="4" spans="1:4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</row>
    <row r="5" spans="1:4" s="53" customFormat="1" ht="18" customHeight="1" x14ac:dyDescent="0.35">
      <c r="A5" s="38">
        <v>2011</v>
      </c>
      <c r="B5" s="41">
        <v>2.67851234930058E-2</v>
      </c>
      <c r="C5" s="74" t="s">
        <v>80</v>
      </c>
      <c r="D5" s="51">
        <v>0</v>
      </c>
    </row>
    <row r="6" spans="1:4" s="53" customFormat="1" ht="18" customHeight="1" x14ac:dyDescent="0.35">
      <c r="A6" s="43">
        <v>2012</v>
      </c>
      <c r="B6" s="56">
        <v>2.53388610830667E-2</v>
      </c>
      <c r="C6" s="45">
        <v>-1.4462624099391003E-3</v>
      </c>
      <c r="D6" s="46">
        <v>0</v>
      </c>
    </row>
    <row r="7" spans="1:4" s="53" customFormat="1" ht="18" customHeight="1" x14ac:dyDescent="0.35">
      <c r="A7" s="43">
        <v>2013</v>
      </c>
      <c r="B7" s="56">
        <v>1.2151024666579899E-2</v>
      </c>
      <c r="C7" s="45">
        <v>-1.3187836416486801E-2</v>
      </c>
      <c r="D7" s="46">
        <v>0</v>
      </c>
    </row>
    <row r="8" spans="1:4" s="53" customFormat="1" ht="18" customHeight="1" x14ac:dyDescent="0.35">
      <c r="A8" s="43">
        <v>2014</v>
      </c>
      <c r="B8" s="56">
        <v>1.8442393909663398E-2</v>
      </c>
      <c r="C8" s="46">
        <v>6.2913692430834993E-3</v>
      </c>
      <c r="D8" s="46">
        <v>0</v>
      </c>
    </row>
    <row r="9" spans="1:4" s="53" customFormat="1" ht="18" customHeight="1" x14ac:dyDescent="0.35">
      <c r="A9" s="43">
        <v>2015</v>
      </c>
      <c r="B9" s="56">
        <v>1.36006308481493E-2</v>
      </c>
      <c r="C9" s="45">
        <v>-4.8417630615140983E-3</v>
      </c>
      <c r="D9" s="46">
        <v>0</v>
      </c>
    </row>
    <row r="10" spans="1:4" s="53" customFormat="1" ht="18" customHeight="1" x14ac:dyDescent="0.35">
      <c r="A10" s="43">
        <v>2016</v>
      </c>
      <c r="B10" s="56">
        <v>2.2144335188720003E-2</v>
      </c>
      <c r="C10" s="45">
        <v>8.5437043405707028E-3</v>
      </c>
      <c r="D10" s="46">
        <v>0</v>
      </c>
    </row>
    <row r="11" spans="1:4" s="53" customFormat="1" ht="18" customHeight="1" x14ac:dyDescent="0.35">
      <c r="A11" s="43">
        <v>2017</v>
      </c>
      <c r="B11" s="56">
        <v>3.0531296344248098E-2</v>
      </c>
      <c r="C11" s="45">
        <v>8.3869611555280957E-3</v>
      </c>
      <c r="D11" s="46">
        <v>0</v>
      </c>
    </row>
    <row r="12" spans="1:4" s="53" customFormat="1" ht="18" customHeight="1" x14ac:dyDescent="0.35">
      <c r="A12" s="43">
        <v>2018</v>
      </c>
      <c r="B12" s="56">
        <v>3.2059481931563799E-2</v>
      </c>
      <c r="C12" s="45">
        <v>1.5281855873157009E-3</v>
      </c>
      <c r="D12" s="46">
        <v>0</v>
      </c>
    </row>
    <row r="13" spans="1:4" s="53" customFormat="1" ht="18" customHeight="1" x14ac:dyDescent="0.35">
      <c r="A13" s="43">
        <v>2019</v>
      </c>
      <c r="B13" s="56">
        <v>2.5434451416324499E-2</v>
      </c>
      <c r="C13" s="45">
        <v>-6.6250305152392996E-3</v>
      </c>
      <c r="D13" s="46">
        <v>0</v>
      </c>
    </row>
    <row r="14" spans="1:4" s="53" customFormat="1" ht="18" customHeight="1" thickBot="1" x14ac:dyDescent="0.4">
      <c r="A14" s="48">
        <v>2020</v>
      </c>
      <c r="B14" s="57">
        <v>1.6939823874755299E-2</v>
      </c>
      <c r="C14" s="50">
        <v>-8.4946275415692003E-3</v>
      </c>
      <c r="D14" s="55">
        <v>0</v>
      </c>
    </row>
    <row r="15" spans="1:4" s="53" customFormat="1" ht="18" customHeight="1" thickTop="1" x14ac:dyDescent="0.35">
      <c r="A15" s="43">
        <v>2021</v>
      </c>
      <c r="B15" s="56">
        <v>4.0295683394989804E-2</v>
      </c>
      <c r="C15" s="45">
        <v>2.3355859520234504E-2</v>
      </c>
      <c r="D15" s="46">
        <v>1.5146131369104303E-2</v>
      </c>
    </row>
    <row r="16" spans="1:4" s="53" customFormat="1" ht="18" customHeight="1" x14ac:dyDescent="0.35">
      <c r="A16" s="43">
        <v>2022</v>
      </c>
      <c r="B16" s="56">
        <v>2.9301691120781102E-2</v>
      </c>
      <c r="C16" s="45">
        <v>-1.0993992274208702E-2</v>
      </c>
      <c r="D16" s="46">
        <v>2.3272306762320005E-3</v>
      </c>
    </row>
    <row r="17" spans="1:4" s="53" customFormat="1" ht="18" customHeight="1" x14ac:dyDescent="0.35">
      <c r="A17" s="43">
        <v>2023</v>
      </c>
      <c r="B17" s="56">
        <v>2.5881272320956099E-2</v>
      </c>
      <c r="C17" s="45">
        <v>-3.4204187998250028E-3</v>
      </c>
      <c r="D17" s="46">
        <v>1.2931038475941965E-3</v>
      </c>
    </row>
    <row r="18" spans="1:4" s="53" customFormat="1" ht="18" customHeight="1" x14ac:dyDescent="0.35">
      <c r="A18" s="43">
        <v>2024</v>
      </c>
      <c r="B18" s="56">
        <v>2.4702159897570599E-2</v>
      </c>
      <c r="C18" s="45">
        <v>-1.1791124233854998E-3</v>
      </c>
      <c r="D18" s="46">
        <v>-7.0565764735590342E-4</v>
      </c>
    </row>
    <row r="19" spans="1:4" ht="18" customHeight="1" x14ac:dyDescent="0.35">
      <c r="A19" s="43">
        <v>2025</v>
      </c>
      <c r="B19" s="56">
        <v>2.65815274454934E-2</v>
      </c>
      <c r="C19" s="45">
        <v>1.8793675479228007E-3</v>
      </c>
      <c r="D19" s="46">
        <v>3.5290788966819975E-4</v>
      </c>
    </row>
    <row r="20" spans="1:4" s="135" customFormat="1" ht="18" customHeight="1" x14ac:dyDescent="0.35">
      <c r="A20" s="43">
        <v>2026</v>
      </c>
      <c r="B20" s="56">
        <v>2.5876522940698997E-2</v>
      </c>
      <c r="C20" s="45">
        <v>-7.0500450479440285E-4</v>
      </c>
      <c r="D20" s="46">
        <v>-2.1937854114160299E-4</v>
      </c>
    </row>
    <row r="21" spans="1:4" s="155" customFormat="1" ht="18" customHeight="1" x14ac:dyDescent="0.35">
      <c r="A21" s="43">
        <v>2027</v>
      </c>
      <c r="B21" s="56">
        <v>2.6636132288764901E-2</v>
      </c>
      <c r="C21" s="45">
        <v>7.5960934806590386E-4</v>
      </c>
      <c r="D21" s="46">
        <v>1.8434444133400008E-4</v>
      </c>
    </row>
    <row r="22" spans="1:4" s="157" customFormat="1" ht="18" customHeight="1" x14ac:dyDescent="0.35">
      <c r="A22" s="43">
        <v>2028</v>
      </c>
      <c r="B22" s="56">
        <v>2.7151386929242901E-2</v>
      </c>
      <c r="C22" s="45">
        <v>5.1525464047800021E-4</v>
      </c>
      <c r="D22" s="46">
        <v>6.0176658979589973E-4</v>
      </c>
    </row>
    <row r="23" spans="1:4" s="168" customFormat="1" ht="18" customHeight="1" x14ac:dyDescent="0.35">
      <c r="A23" s="43">
        <v>2029</v>
      </c>
      <c r="B23" s="56">
        <v>2.8163980968478199E-2</v>
      </c>
      <c r="C23" s="45">
        <v>1.0125940392352976E-3</v>
      </c>
      <c r="D23" s="46">
        <v>1.1211384940467001E-3</v>
      </c>
    </row>
    <row r="24" spans="1:4" s="171" customFormat="1" ht="18" customHeight="1" x14ac:dyDescent="0.35">
      <c r="A24" s="43">
        <v>2030</v>
      </c>
      <c r="B24" s="56">
        <v>2.80064403787584E-2</v>
      </c>
      <c r="C24" s="45">
        <v>-1.5754058971979845E-4</v>
      </c>
      <c r="D24" s="46">
        <v>7.8725676810879885E-4</v>
      </c>
    </row>
    <row r="25" spans="1:4" ht="21.75" customHeight="1" x14ac:dyDescent="0.35">
      <c r="A25" s="25" t="s">
        <v>4</v>
      </c>
      <c r="B25" s="3"/>
      <c r="C25" s="3"/>
    </row>
    <row r="26" spans="1:4" ht="21.75" customHeight="1" x14ac:dyDescent="0.35">
      <c r="A26" s="30" t="s">
        <v>205</v>
      </c>
      <c r="B26" s="3"/>
      <c r="C26" s="3"/>
    </row>
    <row r="27" spans="1:4" ht="21.75" customHeight="1" x14ac:dyDescent="0.35">
      <c r="A27" s="120"/>
      <c r="B27" s="3"/>
      <c r="C27" s="3"/>
    </row>
    <row r="28" spans="1:4" ht="21.75" customHeight="1" x14ac:dyDescent="0.35">
      <c r="A28" s="120"/>
      <c r="B28" s="3"/>
      <c r="C28" s="3"/>
    </row>
    <row r="29" spans="1:4" ht="21.75" customHeight="1" x14ac:dyDescent="0.35">
      <c r="A29" s="117"/>
    </row>
    <row r="30" spans="1:4" ht="21.75" customHeight="1" x14ac:dyDescent="0.35">
      <c r="A30" s="229" t="str">
        <f>Headings!F21</f>
        <v>Page 21</v>
      </c>
      <c r="B30" s="232"/>
      <c r="C30" s="232"/>
      <c r="D30" s="232"/>
    </row>
    <row r="32" spans="1:4" ht="21.75" customHeight="1" x14ac:dyDescent="0.35">
      <c r="A32" s="3"/>
      <c r="B32" s="3"/>
      <c r="C32" s="3"/>
    </row>
    <row r="35" spans="1:2" ht="21.75" customHeight="1" x14ac:dyDescent="0.35">
      <c r="B35" s="7"/>
    </row>
    <row r="36" spans="1:2" ht="21.75" customHeight="1" x14ac:dyDescent="0.35">
      <c r="B36" s="7"/>
    </row>
    <row r="37" spans="1:2" ht="21.75" customHeight="1" x14ac:dyDescent="0.35">
      <c r="A37" s="6"/>
      <c r="B37" s="7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  <row r="41" spans="1:2" ht="21.75" customHeight="1" x14ac:dyDescent="0.35">
      <c r="A41" s="6"/>
      <c r="B41" s="6"/>
    </row>
  </sheetData>
  <mergeCells count="3">
    <mergeCell ref="A1:D1"/>
    <mergeCell ref="A2:D2"/>
    <mergeCell ref="A30:D30"/>
  </mergeCells>
  <phoneticPr fontId="4"/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1"/>
  <sheetViews>
    <sheetView zoomScale="75" zoomScaleNormal="75" workbookViewId="0">
      <selection activeCell="A30" sqref="A30:D30"/>
    </sheetView>
  </sheetViews>
  <sheetFormatPr defaultColWidth="10.7265625" defaultRowHeight="21.75" customHeight="1" x14ac:dyDescent="0.35"/>
  <cols>
    <col min="1" max="1" width="15.26953125" style="2" customWidth="1"/>
    <col min="2" max="2" width="22.7265625" style="2" customWidth="1"/>
    <col min="3" max="3" width="15.26953125" style="2" customWidth="1"/>
    <col min="4" max="4" width="20.6328125" style="19" customWidth="1"/>
    <col min="5" max="16384" width="10.7265625" style="19"/>
  </cols>
  <sheetData>
    <row r="1" spans="1:8" ht="23.4" x14ac:dyDescent="0.35">
      <c r="A1" s="230" t="str">
        <f>Headings!E22</f>
        <v>July 2021 June-June Seattle CPI-W Forecast</v>
      </c>
      <c r="B1" s="235"/>
      <c r="C1" s="235"/>
      <c r="D1" s="235"/>
    </row>
    <row r="2" spans="1:8" ht="21.75" customHeight="1" x14ac:dyDescent="0.35">
      <c r="A2" s="230" t="s">
        <v>86</v>
      </c>
      <c r="B2" s="231"/>
      <c r="C2" s="231"/>
      <c r="D2" s="231"/>
    </row>
    <row r="4" spans="1:8" ht="66" customHeight="1" x14ac:dyDescent="0.35">
      <c r="A4" s="21" t="s">
        <v>109</v>
      </c>
      <c r="B4" s="32" t="s">
        <v>82</v>
      </c>
      <c r="C4" s="32" t="s">
        <v>28</v>
      </c>
      <c r="D4" s="35" t="str">
        <f>Headings!E51</f>
        <v>% Change from March 2021 Forecast</v>
      </c>
    </row>
    <row r="5" spans="1:8" s="53" customFormat="1" ht="18" customHeight="1" x14ac:dyDescent="0.35">
      <c r="A5" s="38">
        <v>2011</v>
      </c>
      <c r="B5" s="41">
        <v>3.7000000000000005E-2</v>
      </c>
      <c r="C5" s="74" t="s">
        <v>80</v>
      </c>
      <c r="D5" s="83">
        <v>0</v>
      </c>
    </row>
    <row r="6" spans="1:8" s="53" customFormat="1" ht="18" customHeight="1" x14ac:dyDescent="0.35">
      <c r="A6" s="43">
        <v>2012</v>
      </c>
      <c r="B6" s="56">
        <v>2.6699999999999998E-2</v>
      </c>
      <c r="C6" s="45">
        <v>-1.0300000000000007E-2</v>
      </c>
      <c r="D6" s="75">
        <v>0</v>
      </c>
    </row>
    <row r="7" spans="1:8" s="53" customFormat="1" ht="18" customHeight="1" x14ac:dyDescent="0.35">
      <c r="A7" s="43">
        <v>2013</v>
      </c>
      <c r="B7" s="56">
        <v>1.1599999999999999E-2</v>
      </c>
      <c r="C7" s="45">
        <v>-1.5099999999999999E-2</v>
      </c>
      <c r="D7" s="75">
        <v>0</v>
      </c>
    </row>
    <row r="8" spans="1:8" s="53" customFormat="1" ht="18" customHeight="1" x14ac:dyDescent="0.35">
      <c r="A8" s="43">
        <v>2014</v>
      </c>
      <c r="B8" s="56">
        <v>2.23E-2</v>
      </c>
      <c r="C8" s="45">
        <v>1.0700000000000001E-2</v>
      </c>
      <c r="D8" s="75">
        <v>0</v>
      </c>
    </row>
    <row r="9" spans="1:8" s="53" customFormat="1" ht="18" customHeight="1" x14ac:dyDescent="0.35">
      <c r="A9" s="43">
        <v>2015</v>
      </c>
      <c r="B9" s="56">
        <v>1.0800000000000001E-2</v>
      </c>
      <c r="C9" s="46">
        <v>-1.15E-2</v>
      </c>
      <c r="D9" s="75">
        <v>0</v>
      </c>
    </row>
    <row r="10" spans="1:8" s="53" customFormat="1" ht="18" customHeight="1" x14ac:dyDescent="0.35">
      <c r="A10" s="43">
        <v>2016</v>
      </c>
      <c r="B10" s="56">
        <v>1.9900000000000001E-2</v>
      </c>
      <c r="C10" s="45">
        <v>9.1000000000000004E-3</v>
      </c>
      <c r="D10" s="75">
        <v>0</v>
      </c>
    </row>
    <row r="11" spans="1:8" s="53" customFormat="1" ht="18" customHeight="1" x14ac:dyDescent="0.35">
      <c r="A11" s="43">
        <v>2017</v>
      </c>
      <c r="B11" s="56">
        <v>3.0299999999999997E-2</v>
      </c>
      <c r="C11" s="45">
        <v>1.0399999999999996E-2</v>
      </c>
      <c r="D11" s="75">
        <v>0</v>
      </c>
    </row>
    <row r="12" spans="1:8" s="53" customFormat="1" ht="18" customHeight="1" x14ac:dyDescent="0.35">
      <c r="A12" s="43">
        <v>2018</v>
      </c>
      <c r="B12" s="56">
        <v>3.6495E-2</v>
      </c>
      <c r="C12" s="45">
        <v>6.1950000000000026E-3</v>
      </c>
      <c r="D12" s="75">
        <v>0</v>
      </c>
    </row>
    <row r="13" spans="1:8" s="53" customFormat="1" ht="18" customHeight="1" x14ac:dyDescent="0.35">
      <c r="A13" s="43">
        <v>2019</v>
      </c>
      <c r="B13" s="56">
        <v>1.68466E-2</v>
      </c>
      <c r="C13" s="45">
        <v>-1.96484E-2</v>
      </c>
      <c r="D13" s="75">
        <v>0</v>
      </c>
    </row>
    <row r="14" spans="1:8" s="53" customFormat="1" ht="18" customHeight="1" x14ac:dyDescent="0.35">
      <c r="A14" s="43">
        <v>2020</v>
      </c>
      <c r="B14" s="56">
        <v>1.0077000000000001E-2</v>
      </c>
      <c r="C14" s="45">
        <v>-6.7695999999999989E-3</v>
      </c>
      <c r="D14" s="75">
        <v>0</v>
      </c>
    </row>
    <row r="15" spans="1:8" s="53" customFormat="1" ht="18" customHeight="1" thickBot="1" x14ac:dyDescent="0.4">
      <c r="A15" s="48">
        <v>2021</v>
      </c>
      <c r="B15" s="57">
        <v>6.2899999999999998E-2</v>
      </c>
      <c r="C15" s="50">
        <v>5.2822999999999995E-2</v>
      </c>
      <c r="D15" s="85">
        <v>3.6480358790502293E-2</v>
      </c>
    </row>
    <row r="16" spans="1:8" s="53" customFormat="1" ht="18" customHeight="1" thickTop="1" x14ac:dyDescent="0.35">
      <c r="A16" s="43">
        <v>2022</v>
      </c>
      <c r="B16" s="56">
        <v>3.03286642966853E-2</v>
      </c>
      <c r="C16" s="45">
        <v>-3.2571335703314698E-2</v>
      </c>
      <c r="D16" s="75">
        <v>5.2972390879048002E-3</v>
      </c>
      <c r="H16" s="29" t="s">
        <v>19</v>
      </c>
    </row>
    <row r="17" spans="1:4" s="53" customFormat="1" ht="18" customHeight="1" x14ac:dyDescent="0.35">
      <c r="A17" s="43">
        <v>2023</v>
      </c>
      <c r="B17" s="56">
        <v>2.3759485981948499E-2</v>
      </c>
      <c r="C17" s="45">
        <v>-6.569178314736801E-3</v>
      </c>
      <c r="D17" s="75">
        <v>-9.341269519252994E-4</v>
      </c>
    </row>
    <row r="18" spans="1:4" s="53" customFormat="1" ht="18" customHeight="1" x14ac:dyDescent="0.35">
      <c r="A18" s="43">
        <v>2024</v>
      </c>
      <c r="B18" s="56">
        <v>2.4796735040393002E-2</v>
      </c>
      <c r="C18" s="45">
        <v>1.0372490584445032E-3</v>
      </c>
      <c r="D18" s="75">
        <v>-1.134863059566199E-3</v>
      </c>
    </row>
    <row r="19" spans="1:4" ht="18" customHeight="1" x14ac:dyDescent="0.35">
      <c r="A19" s="43">
        <v>2025</v>
      </c>
      <c r="B19" s="56">
        <v>2.5619513145706901E-2</v>
      </c>
      <c r="C19" s="45">
        <v>8.2277810531389967E-4</v>
      </c>
      <c r="D19" s="75">
        <v>-5.0939615713109856E-4</v>
      </c>
    </row>
    <row r="20" spans="1:4" s="135" customFormat="1" ht="18" customHeight="1" x14ac:dyDescent="0.35">
      <c r="A20" s="43">
        <v>2026</v>
      </c>
      <c r="B20" s="56">
        <v>2.61989050739743E-2</v>
      </c>
      <c r="C20" s="45">
        <v>5.7939192826739899E-4</v>
      </c>
      <c r="D20" s="75">
        <v>-1.4988696599230189E-4</v>
      </c>
    </row>
    <row r="21" spans="1:4" s="155" customFormat="1" ht="18" customHeight="1" x14ac:dyDescent="0.35">
      <c r="A21" s="43">
        <v>2027</v>
      </c>
      <c r="B21" s="56">
        <v>2.6885593294608098E-2</v>
      </c>
      <c r="C21" s="45">
        <v>6.8668822063379722E-4</v>
      </c>
      <c r="D21" s="75">
        <v>4.9243053982269899E-4</v>
      </c>
    </row>
    <row r="22" spans="1:4" s="157" customFormat="1" ht="18" customHeight="1" x14ac:dyDescent="0.35">
      <c r="A22" s="43">
        <v>2028</v>
      </c>
      <c r="B22" s="56">
        <v>2.7326702904747101E-2</v>
      </c>
      <c r="C22" s="45">
        <v>4.4110961013900385E-4</v>
      </c>
      <c r="D22" s="75">
        <v>6.4896994733620525E-4</v>
      </c>
    </row>
    <row r="23" spans="1:4" s="168" customFormat="1" ht="18" customHeight="1" x14ac:dyDescent="0.35">
      <c r="A23" s="43">
        <v>2029</v>
      </c>
      <c r="B23" s="56">
        <v>2.7880314715456999E-2</v>
      </c>
      <c r="C23" s="45">
        <v>5.5361181070989751E-4</v>
      </c>
      <c r="D23" s="75">
        <v>9.0572384440689921E-4</v>
      </c>
    </row>
    <row r="24" spans="1:4" s="171" customFormat="1" ht="18" customHeight="1" x14ac:dyDescent="0.35">
      <c r="A24" s="43">
        <v>2030</v>
      </c>
      <c r="B24" s="56">
        <v>2.8109364424611E-2</v>
      </c>
      <c r="C24" s="45">
        <v>2.2904970915400141E-4</v>
      </c>
      <c r="D24" s="75">
        <v>7.3064188988609946E-4</v>
      </c>
    </row>
    <row r="25" spans="1:4" ht="21.75" customHeight="1" x14ac:dyDescent="0.35">
      <c r="A25" s="25" t="s">
        <v>4</v>
      </c>
      <c r="B25" s="3"/>
      <c r="C25" s="3"/>
    </row>
    <row r="26" spans="1:4" ht="21.75" customHeight="1" x14ac:dyDescent="0.35">
      <c r="A26" s="30" t="s">
        <v>206</v>
      </c>
      <c r="B26" s="3"/>
      <c r="C26" s="3"/>
    </row>
    <row r="27" spans="1:4" ht="21.75" customHeight="1" x14ac:dyDescent="0.35">
      <c r="A27" s="30" t="s">
        <v>182</v>
      </c>
      <c r="B27" s="3"/>
      <c r="C27" s="3"/>
    </row>
    <row r="28" spans="1:4" ht="21.75" customHeight="1" x14ac:dyDescent="0.35">
      <c r="A28" s="120"/>
      <c r="B28" s="3"/>
      <c r="C28" s="3"/>
    </row>
    <row r="29" spans="1:4" ht="21.75" customHeight="1" x14ac:dyDescent="0.35">
      <c r="A29" s="3"/>
      <c r="B29" s="19"/>
      <c r="C29" s="19"/>
    </row>
    <row r="30" spans="1:4" ht="21.75" customHeight="1" x14ac:dyDescent="0.35">
      <c r="A30" s="229" t="str">
        <f>Headings!F22</f>
        <v>Page 22</v>
      </c>
      <c r="B30" s="232"/>
      <c r="C30" s="232"/>
      <c r="D30" s="232"/>
    </row>
    <row r="32" spans="1:4" ht="21.75" customHeight="1" x14ac:dyDescent="0.35">
      <c r="A32" s="3"/>
      <c r="B32" s="3"/>
      <c r="C32" s="3"/>
    </row>
    <row r="35" spans="1:2" ht="21.75" customHeight="1" x14ac:dyDescent="0.35">
      <c r="B35" s="7"/>
    </row>
    <row r="36" spans="1:2" ht="21.75" customHeight="1" x14ac:dyDescent="0.35">
      <c r="B36" s="7"/>
    </row>
    <row r="37" spans="1:2" ht="21.75" customHeight="1" x14ac:dyDescent="0.35">
      <c r="A37" s="6"/>
      <c r="B37" s="7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  <row r="41" spans="1:2" ht="21.75" customHeight="1" x14ac:dyDescent="0.35">
      <c r="A41" s="6"/>
      <c r="B41" s="6"/>
    </row>
  </sheetData>
  <mergeCells count="3">
    <mergeCell ref="A1:D1"/>
    <mergeCell ref="A2:D2"/>
    <mergeCell ref="A30:D30"/>
  </mergeCells>
  <phoneticPr fontId="4"/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32"/>
  <sheetViews>
    <sheetView zoomScale="75" zoomScaleNormal="75" workbookViewId="0">
      <selection activeCell="A31" sqref="A31:D31"/>
    </sheetView>
  </sheetViews>
  <sheetFormatPr defaultColWidth="10.7265625" defaultRowHeight="21.75" customHeight="1" x14ac:dyDescent="0.35"/>
  <cols>
    <col min="1" max="1" width="11.6328125" style="82" customWidth="1"/>
    <col min="2" max="3" width="22.7265625" style="82" customWidth="1"/>
    <col min="4" max="4" width="16.7265625" style="1" customWidth="1"/>
    <col min="5" max="16384" width="10.7265625" style="1"/>
  </cols>
  <sheetData>
    <row r="1" spans="1:9" ht="23.4" x14ac:dyDescent="0.45">
      <c r="A1" s="230" t="str">
        <f>Headings!E23</f>
        <v>July 2021 Outyear COLA Comparison Forecast</v>
      </c>
      <c r="B1" s="230"/>
      <c r="C1" s="230"/>
      <c r="D1" s="236"/>
    </row>
    <row r="2" spans="1:9" ht="21.75" customHeight="1" x14ac:dyDescent="0.35">
      <c r="A2" s="230" t="s">
        <v>86</v>
      </c>
      <c r="B2" s="230"/>
      <c r="C2" s="230"/>
      <c r="D2" s="237"/>
    </row>
    <row r="3" spans="1:9" ht="21.75" customHeight="1" x14ac:dyDescent="0.35">
      <c r="A3" s="238"/>
      <c r="B3" s="238"/>
      <c r="C3" s="238"/>
      <c r="D3" s="237"/>
    </row>
    <row r="4" spans="1:9" ht="66" customHeight="1" x14ac:dyDescent="0.35">
      <c r="A4" s="4" t="s">
        <v>81</v>
      </c>
      <c r="B4" s="18" t="s">
        <v>98</v>
      </c>
      <c r="C4" s="81"/>
      <c r="D4" s="81"/>
    </row>
    <row r="5" spans="1:9" s="60" customFormat="1" ht="18" customHeight="1" x14ac:dyDescent="0.35">
      <c r="A5" s="59">
        <v>2017</v>
      </c>
      <c r="B5" s="41">
        <v>1.78E-2</v>
      </c>
      <c r="C5" s="45"/>
      <c r="D5" s="90"/>
    </row>
    <row r="6" spans="1:9" s="60" customFormat="1" ht="18" customHeight="1" x14ac:dyDescent="0.35">
      <c r="A6" s="52">
        <v>2018</v>
      </c>
      <c r="B6" s="56">
        <v>2.7E-2</v>
      </c>
      <c r="C6" s="45"/>
      <c r="D6" s="90"/>
      <c r="G6" s="201"/>
    </row>
    <row r="7" spans="1:9" s="60" customFormat="1" ht="18" customHeight="1" x14ac:dyDescent="0.35">
      <c r="A7" s="52">
        <v>2019</v>
      </c>
      <c r="B7" s="56">
        <v>3.32E-2</v>
      </c>
      <c r="C7" s="45"/>
      <c r="D7" s="90"/>
      <c r="I7" s="125"/>
    </row>
    <row r="8" spans="1:9" s="60" customFormat="1" ht="18" customHeight="1" x14ac:dyDescent="0.35">
      <c r="A8" s="52">
        <v>2020</v>
      </c>
      <c r="B8" s="56">
        <v>2.4299999999999999E-2</v>
      </c>
      <c r="C8" s="45"/>
      <c r="D8" s="90"/>
      <c r="G8" s="125"/>
      <c r="H8" s="125"/>
      <c r="I8" s="125"/>
    </row>
    <row r="9" spans="1:9" s="60" customFormat="1" ht="18" customHeight="1" x14ac:dyDescent="0.35">
      <c r="A9" s="52">
        <v>2021</v>
      </c>
      <c r="B9" s="56">
        <v>1.7899999999999999E-2</v>
      </c>
      <c r="C9" s="45"/>
      <c r="D9" s="90"/>
      <c r="F9" s="225"/>
      <c r="G9" s="125"/>
      <c r="H9" s="125"/>
      <c r="I9" s="125"/>
    </row>
    <row r="10" spans="1:9" s="60" customFormat="1" ht="18" customHeight="1" thickBot="1" x14ac:dyDescent="0.4">
      <c r="A10" s="66">
        <v>2022</v>
      </c>
      <c r="B10" s="57">
        <v>2.8199999999999999E-2</v>
      </c>
      <c r="C10" s="45"/>
      <c r="D10" s="90"/>
      <c r="G10" s="125"/>
      <c r="H10" s="125"/>
    </row>
    <row r="11" spans="1:9" s="60" customFormat="1" ht="18" customHeight="1" thickTop="1" x14ac:dyDescent="0.35">
      <c r="A11" s="52">
        <v>2023</v>
      </c>
      <c r="B11" s="56">
        <v>3.5400000000000001E-2</v>
      </c>
      <c r="C11" s="45"/>
      <c r="D11" s="90"/>
      <c r="G11" s="125"/>
      <c r="H11" s="125"/>
    </row>
    <row r="12" spans="1:9" s="60" customFormat="1" ht="18" customHeight="1" x14ac:dyDescent="0.35">
      <c r="A12" s="52">
        <v>2024</v>
      </c>
      <c r="B12" s="56">
        <v>2.3300000000000001E-2</v>
      </c>
      <c r="C12" s="45"/>
      <c r="D12" s="90"/>
      <c r="G12" s="125"/>
      <c r="H12" s="125"/>
    </row>
    <row r="13" spans="1:9" s="60" customFormat="1" ht="18" customHeight="1" x14ac:dyDescent="0.35">
      <c r="A13" s="52">
        <v>2025</v>
      </c>
      <c r="B13" s="56">
        <v>2.3099999999999999E-2</v>
      </c>
      <c r="C13" s="45"/>
      <c r="D13" s="90"/>
      <c r="G13" s="125"/>
      <c r="H13" s="125"/>
    </row>
    <row r="14" spans="1:9" s="60" customFormat="1" ht="18" customHeight="1" x14ac:dyDescent="0.35">
      <c r="A14" s="43"/>
      <c r="B14" s="45"/>
      <c r="C14" s="45"/>
      <c r="D14" s="90"/>
      <c r="H14" s="125"/>
    </row>
    <row r="15" spans="1:9" s="60" customFormat="1" ht="17.25" customHeight="1" x14ac:dyDescent="0.35">
      <c r="A15" s="25" t="s">
        <v>4</v>
      </c>
      <c r="B15" s="45"/>
      <c r="C15" s="45"/>
      <c r="D15" s="90"/>
    </row>
    <row r="16" spans="1:9" s="60" customFormat="1" ht="21.75" customHeight="1" x14ac:dyDescent="0.35">
      <c r="A16" s="30" t="s">
        <v>154</v>
      </c>
      <c r="B16" s="45"/>
      <c r="C16" s="45"/>
      <c r="D16" s="90"/>
    </row>
    <row r="17" spans="1:5" s="60" customFormat="1" ht="21.75" customHeight="1" x14ac:dyDescent="0.35">
      <c r="A17" s="30" t="s">
        <v>155</v>
      </c>
      <c r="B17" s="45"/>
      <c r="C17" s="45"/>
      <c r="D17" s="90"/>
    </row>
    <row r="18" spans="1:5" s="60" customFormat="1" ht="21.75" customHeight="1" x14ac:dyDescent="0.35">
      <c r="A18" s="30" t="s">
        <v>156</v>
      </c>
      <c r="B18" s="45"/>
      <c r="C18" s="45"/>
      <c r="D18" s="90"/>
    </row>
    <row r="19" spans="1:5" s="60" customFormat="1" ht="21.75" customHeight="1" x14ac:dyDescent="0.35">
      <c r="A19" s="30" t="s">
        <v>162</v>
      </c>
      <c r="B19" s="45"/>
      <c r="C19" s="45"/>
      <c r="D19" s="90"/>
    </row>
    <row r="20" spans="1:5" ht="21.75" customHeight="1" x14ac:dyDescent="0.35">
      <c r="A20" s="30" t="s">
        <v>183</v>
      </c>
      <c r="B20" s="3"/>
      <c r="C20" s="3"/>
    </row>
    <row r="21" spans="1:5" ht="18" customHeight="1" x14ac:dyDescent="0.35">
      <c r="A21" s="89"/>
      <c r="B21" s="15"/>
      <c r="C21" s="15"/>
      <c r="D21" s="14"/>
    </row>
    <row r="22" spans="1:5" ht="18" customHeight="1" x14ac:dyDescent="0.35">
      <c r="B22" s="15"/>
      <c r="C22" s="15"/>
      <c r="D22" s="14"/>
    </row>
    <row r="23" spans="1:5" ht="18" customHeight="1" x14ac:dyDescent="0.35">
      <c r="B23" s="15"/>
      <c r="C23" s="15"/>
      <c r="D23" s="14"/>
    </row>
    <row r="24" spans="1:5" ht="18" customHeight="1" x14ac:dyDescent="0.35">
      <c r="B24" s="15"/>
      <c r="C24" s="15"/>
      <c r="D24" s="14"/>
    </row>
    <row r="25" spans="1:5" ht="18" customHeight="1" x14ac:dyDescent="0.35">
      <c r="B25" s="16"/>
      <c r="C25" s="16"/>
      <c r="D25" s="14"/>
    </row>
    <row r="26" spans="1:5" ht="18" customHeight="1" x14ac:dyDescent="0.35">
      <c r="A26" s="17"/>
      <c r="B26" s="16"/>
      <c r="C26" s="16"/>
      <c r="D26" s="14"/>
    </row>
    <row r="27" spans="1:5" ht="18" customHeight="1" x14ac:dyDescent="0.35">
      <c r="A27" s="27"/>
      <c r="B27" s="16"/>
      <c r="C27" s="16"/>
      <c r="D27" s="14"/>
    </row>
    <row r="28" spans="1:5" ht="18" customHeight="1" x14ac:dyDescent="0.35">
      <c r="A28" s="14"/>
      <c r="B28" s="16"/>
      <c r="C28" s="16"/>
      <c r="D28" s="14"/>
    </row>
    <row r="29" spans="1:5" ht="18" customHeight="1" x14ac:dyDescent="0.35">
      <c r="A29" s="17"/>
      <c r="B29" s="16"/>
      <c r="C29" s="16"/>
      <c r="D29" s="14"/>
    </row>
    <row r="30" spans="1:5" ht="18" customHeight="1" x14ac:dyDescent="0.35">
      <c r="A30" s="73"/>
      <c r="B30" s="16"/>
      <c r="C30" s="16"/>
      <c r="D30" s="14"/>
    </row>
    <row r="31" spans="1:5" ht="21.75" customHeight="1" x14ac:dyDescent="0.35">
      <c r="A31" s="234" t="str">
        <f>Headings!F23</f>
        <v>Page 23</v>
      </c>
      <c r="B31" s="231"/>
      <c r="C31" s="231"/>
      <c r="D31" s="231"/>
    </row>
    <row r="32" spans="1:5" ht="21.75" customHeight="1" x14ac:dyDescent="0.35">
      <c r="A32" s="1"/>
      <c r="B32" s="1"/>
      <c r="C32" s="1"/>
      <c r="E32" s="80"/>
    </row>
  </sheetData>
  <mergeCells count="4">
    <mergeCell ref="A1:D1"/>
    <mergeCell ref="A2:D2"/>
    <mergeCell ref="A3:D3"/>
    <mergeCell ref="A31:D31"/>
  </mergeCells>
  <pageMargins left="0.75" right="0.75" top="1" bottom="1" header="0.5" footer="0.5"/>
  <pageSetup scale="9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41"/>
  <sheetViews>
    <sheetView zoomScale="75" zoomScaleNormal="75" workbookViewId="0">
      <selection activeCell="A30" sqref="A30:D30"/>
    </sheetView>
  </sheetViews>
  <sheetFormatPr defaultColWidth="10.7265625" defaultRowHeight="21.75" customHeight="1" x14ac:dyDescent="0.35"/>
  <cols>
    <col min="1" max="1" width="15.26953125" style="2" customWidth="1"/>
    <col min="2" max="2" width="22.7265625" style="2" customWidth="1"/>
    <col min="3" max="3" width="15.26953125" style="2" customWidth="1"/>
    <col min="4" max="4" width="20.6328125" style="19" customWidth="1"/>
    <col min="5" max="16384" width="10.7265625" style="19"/>
  </cols>
  <sheetData>
    <row r="1" spans="1:4" ht="23.4" x14ac:dyDescent="0.35">
      <c r="A1" s="230" t="str">
        <f>Headings!E24</f>
        <v>July 2021 Pharmaceuticals PPI Forecast</v>
      </c>
      <c r="B1" s="235"/>
      <c r="C1" s="235"/>
      <c r="D1" s="235"/>
    </row>
    <row r="2" spans="1:4" ht="21.75" customHeight="1" x14ac:dyDescent="0.35">
      <c r="A2" s="230" t="s">
        <v>86</v>
      </c>
      <c r="B2" s="231"/>
      <c r="C2" s="231"/>
      <c r="D2" s="231"/>
    </row>
    <row r="4" spans="1:4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</row>
    <row r="5" spans="1:4" s="53" customFormat="1" ht="18" customHeight="1" x14ac:dyDescent="0.35">
      <c r="A5" s="38">
        <v>2011</v>
      </c>
      <c r="B5" s="41">
        <v>-5.0206733608978101E-2</v>
      </c>
      <c r="C5" s="74" t="s">
        <v>80</v>
      </c>
      <c r="D5" s="51">
        <v>0</v>
      </c>
    </row>
    <row r="6" spans="1:4" s="53" customFormat="1" ht="18" customHeight="1" x14ac:dyDescent="0.35">
      <c r="A6" s="43">
        <v>2012</v>
      </c>
      <c r="B6" s="56">
        <v>3.2398753894080798E-2</v>
      </c>
      <c r="C6" s="45">
        <v>8.2605487503058905E-2</v>
      </c>
      <c r="D6" s="46">
        <v>0</v>
      </c>
    </row>
    <row r="7" spans="1:4" s="53" customFormat="1" ht="18" customHeight="1" x14ac:dyDescent="0.35">
      <c r="A7" s="43">
        <v>2013</v>
      </c>
      <c r="B7" s="56">
        <v>4.8854041013268901E-2</v>
      </c>
      <c r="C7" s="46">
        <v>1.6455287119188103E-2</v>
      </c>
      <c r="D7" s="46">
        <v>0</v>
      </c>
    </row>
    <row r="8" spans="1:4" s="53" customFormat="1" ht="18" customHeight="1" x14ac:dyDescent="0.35">
      <c r="A8" s="43">
        <v>2014</v>
      </c>
      <c r="B8" s="56">
        <v>2.8562392179413299E-2</v>
      </c>
      <c r="C8" s="46">
        <v>-2.0291648833855602E-2</v>
      </c>
      <c r="D8" s="46">
        <v>0</v>
      </c>
    </row>
    <row r="9" spans="1:4" s="53" customFormat="1" ht="18" customHeight="1" x14ac:dyDescent="0.35">
      <c r="A9" s="43">
        <v>2015</v>
      </c>
      <c r="B9" s="56">
        <v>-4.17013758826391E-2</v>
      </c>
      <c r="C9" s="45">
        <v>-7.0263768062052395E-2</v>
      </c>
      <c r="D9" s="46">
        <v>0</v>
      </c>
    </row>
    <row r="10" spans="1:4" s="53" customFormat="1" ht="18" customHeight="1" x14ac:dyDescent="0.35">
      <c r="A10" s="43">
        <v>2016</v>
      </c>
      <c r="B10" s="56">
        <v>-1.4682299999999999E-2</v>
      </c>
      <c r="C10" s="45">
        <v>2.7019075882639101E-2</v>
      </c>
      <c r="D10" s="46">
        <v>0</v>
      </c>
    </row>
    <row r="11" spans="1:4" s="53" customFormat="1" ht="18" customHeight="1" x14ac:dyDescent="0.35">
      <c r="A11" s="43">
        <v>2017</v>
      </c>
      <c r="B11" s="56">
        <v>-1.5197E-2</v>
      </c>
      <c r="C11" s="45">
        <v>-5.1470000000000161E-4</v>
      </c>
      <c r="D11" s="46">
        <v>0</v>
      </c>
    </row>
    <row r="12" spans="1:4" s="53" customFormat="1" ht="18" customHeight="1" x14ac:dyDescent="0.35">
      <c r="A12" s="43">
        <v>2018</v>
      </c>
      <c r="B12" s="56">
        <v>3.1465E-2</v>
      </c>
      <c r="C12" s="45">
        <v>4.6662000000000002E-2</v>
      </c>
      <c r="D12" s="46">
        <v>0</v>
      </c>
    </row>
    <row r="13" spans="1:4" s="53" customFormat="1" ht="18" customHeight="1" x14ac:dyDescent="0.35">
      <c r="A13" s="43">
        <v>2019</v>
      </c>
      <c r="B13" s="56">
        <v>2.6812999999999997E-2</v>
      </c>
      <c r="C13" s="45">
        <v>-4.6520000000000034E-3</v>
      </c>
      <c r="D13" s="46">
        <v>0</v>
      </c>
    </row>
    <row r="14" spans="1:4" s="53" customFormat="1" ht="18" customHeight="1" thickBot="1" x14ac:dyDescent="0.4">
      <c r="A14" s="48">
        <v>2020</v>
      </c>
      <c r="B14" s="57">
        <v>1.7458000000000001E-2</v>
      </c>
      <c r="C14" s="50">
        <v>-9.3549999999999953E-3</v>
      </c>
      <c r="D14" s="55">
        <v>0</v>
      </c>
    </row>
    <row r="15" spans="1:4" s="53" customFormat="1" ht="18" customHeight="1" thickTop="1" x14ac:dyDescent="0.35">
      <c r="A15" s="43">
        <v>2021</v>
      </c>
      <c r="B15" s="56">
        <v>2.5478611250103499E-2</v>
      </c>
      <c r="C15" s="45">
        <v>8.0206112501034973E-3</v>
      </c>
      <c r="D15" s="46">
        <v>3.3744881475524964E-3</v>
      </c>
    </row>
    <row r="16" spans="1:4" s="53" customFormat="1" ht="18" customHeight="1" x14ac:dyDescent="0.35">
      <c r="A16" s="43">
        <v>2022</v>
      </c>
      <c r="B16" s="56">
        <v>3.4895611053087798E-2</v>
      </c>
      <c r="C16" s="45">
        <v>9.4169998029842994E-3</v>
      </c>
      <c r="D16" s="46">
        <v>-4.6482975952010022E-3</v>
      </c>
    </row>
    <row r="17" spans="1:4" s="53" customFormat="1" ht="18" customHeight="1" x14ac:dyDescent="0.35">
      <c r="A17" s="43">
        <v>2023</v>
      </c>
      <c r="B17" s="56">
        <v>3.6629081206132404E-2</v>
      </c>
      <c r="C17" s="45">
        <v>1.7334701530446056E-3</v>
      </c>
      <c r="D17" s="46">
        <v>2.069207082574305E-3</v>
      </c>
    </row>
    <row r="18" spans="1:4" s="53" customFormat="1" ht="18" customHeight="1" x14ac:dyDescent="0.35">
      <c r="A18" s="43">
        <v>2024</v>
      </c>
      <c r="B18" s="56">
        <v>3.8984066479441699E-2</v>
      </c>
      <c r="C18" s="45">
        <v>2.3549852733092957E-3</v>
      </c>
      <c r="D18" s="46">
        <v>3.9635589380360992E-3</v>
      </c>
    </row>
    <row r="19" spans="1:4" ht="18" customHeight="1" x14ac:dyDescent="0.35">
      <c r="A19" s="43">
        <v>2025</v>
      </c>
      <c r="B19" s="56">
        <v>3.9755134940531296E-2</v>
      </c>
      <c r="C19" s="45">
        <v>7.7106846108959681E-4</v>
      </c>
      <c r="D19" s="46">
        <v>4.835047586342997E-3</v>
      </c>
    </row>
    <row r="20" spans="1:4" s="135" customFormat="1" ht="18" customHeight="1" x14ac:dyDescent="0.35">
      <c r="A20" s="43">
        <v>2026</v>
      </c>
      <c r="B20" s="56">
        <v>3.9549112271909499E-2</v>
      </c>
      <c r="C20" s="45">
        <v>-2.0602266862179697E-4</v>
      </c>
      <c r="D20" s="46">
        <v>5.8355455887540986E-3</v>
      </c>
    </row>
    <row r="21" spans="1:4" s="155" customFormat="1" ht="18" customHeight="1" x14ac:dyDescent="0.35">
      <c r="A21" s="43">
        <v>2027</v>
      </c>
      <c r="B21" s="56">
        <v>3.96284836528248E-2</v>
      </c>
      <c r="C21" s="45">
        <v>7.9371380915300993E-5</v>
      </c>
      <c r="D21" s="46">
        <v>6.7125337515632003E-3</v>
      </c>
    </row>
    <row r="22" spans="1:4" s="157" customFormat="1" ht="18" customHeight="1" x14ac:dyDescent="0.35">
      <c r="A22" s="43">
        <v>2028</v>
      </c>
      <c r="B22" s="56">
        <v>3.8475277222695198E-2</v>
      </c>
      <c r="C22" s="45">
        <v>-1.1532064301296024E-3</v>
      </c>
      <c r="D22" s="46">
        <v>6.7247002696807986E-3</v>
      </c>
    </row>
    <row r="23" spans="1:4" s="168" customFormat="1" ht="18" customHeight="1" x14ac:dyDescent="0.35">
      <c r="A23" s="43">
        <v>2029</v>
      </c>
      <c r="B23" s="56">
        <v>3.6541408715391396E-2</v>
      </c>
      <c r="C23" s="45">
        <v>-1.9338685073038014E-3</v>
      </c>
      <c r="D23" s="46">
        <v>5.4480943816306929E-3</v>
      </c>
    </row>
    <row r="24" spans="1:4" s="171" customFormat="1" ht="18" customHeight="1" x14ac:dyDescent="0.35">
      <c r="A24" s="43">
        <v>2030</v>
      </c>
      <c r="B24" s="56">
        <v>3.5046241655465403E-2</v>
      </c>
      <c r="C24" s="45">
        <v>-1.4951670599259934E-3</v>
      </c>
      <c r="D24" s="46">
        <v>4.3436029152416032E-3</v>
      </c>
    </row>
    <row r="25" spans="1:4" ht="21.75" customHeight="1" x14ac:dyDescent="0.35">
      <c r="A25" s="25" t="s">
        <v>4</v>
      </c>
      <c r="B25" s="3"/>
      <c r="C25" s="3"/>
    </row>
    <row r="26" spans="1:4" ht="21.75" customHeight="1" x14ac:dyDescent="0.35">
      <c r="A26" s="30" t="s">
        <v>93</v>
      </c>
      <c r="B26" s="3"/>
      <c r="C26" s="3"/>
    </row>
    <row r="27" spans="1:4" ht="21.75" customHeight="1" x14ac:dyDescent="0.35">
      <c r="A27" s="120"/>
      <c r="B27" s="3"/>
      <c r="C27" s="3"/>
    </row>
    <row r="28" spans="1:4" ht="21.75" customHeight="1" x14ac:dyDescent="0.35">
      <c r="A28" s="120"/>
      <c r="B28" s="3"/>
      <c r="C28" s="3"/>
    </row>
    <row r="29" spans="1:4" ht="21.75" customHeight="1" x14ac:dyDescent="0.35">
      <c r="A29" s="3"/>
      <c r="B29" s="19"/>
      <c r="C29" s="19"/>
    </row>
    <row r="30" spans="1:4" ht="21.75" customHeight="1" x14ac:dyDescent="0.35">
      <c r="A30" s="229" t="str">
        <f>Headings!F24</f>
        <v>Page 24</v>
      </c>
      <c r="B30" s="232"/>
      <c r="C30" s="232"/>
      <c r="D30" s="232"/>
    </row>
    <row r="32" spans="1:4" ht="21.75" customHeight="1" x14ac:dyDescent="0.35">
      <c r="A32" s="3"/>
      <c r="B32" s="3"/>
      <c r="C32" s="3"/>
    </row>
    <row r="35" spans="1:2" ht="21.75" customHeight="1" x14ac:dyDescent="0.35">
      <c r="B35" s="7"/>
    </row>
    <row r="36" spans="1:2" ht="21.75" customHeight="1" x14ac:dyDescent="0.35">
      <c r="B36" s="7"/>
    </row>
    <row r="37" spans="1:2" ht="21.75" customHeight="1" x14ac:dyDescent="0.35">
      <c r="A37" s="6"/>
      <c r="B37" s="7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  <row r="41" spans="1:2" ht="21.75" customHeight="1" x14ac:dyDescent="0.35">
      <c r="A41" s="6"/>
      <c r="B41" s="6"/>
    </row>
  </sheetData>
  <mergeCells count="3">
    <mergeCell ref="A1:D1"/>
    <mergeCell ref="A2:D2"/>
    <mergeCell ref="A30:D30"/>
  </mergeCells>
  <phoneticPr fontId="4"/>
  <pageMargins left="0.75" right="0.75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D41"/>
  <sheetViews>
    <sheetView zoomScale="75" zoomScaleNormal="75" workbookViewId="0">
      <selection activeCell="A30" sqref="A30:D30"/>
    </sheetView>
  </sheetViews>
  <sheetFormatPr defaultColWidth="10.7265625" defaultRowHeight="21.75" customHeight="1" x14ac:dyDescent="0.35"/>
  <cols>
    <col min="1" max="1" width="15.26953125" style="2" customWidth="1"/>
    <col min="2" max="2" width="22.7265625" style="2" customWidth="1"/>
    <col min="3" max="3" width="15.26953125" style="2" customWidth="1"/>
    <col min="4" max="4" width="20.6328125" style="19" customWidth="1"/>
    <col min="5" max="16384" width="10.7265625" style="19"/>
  </cols>
  <sheetData>
    <row r="1" spans="1:4" ht="23.4" x14ac:dyDescent="0.35">
      <c r="A1" s="230" t="str">
        <f>Headings!E25</f>
        <v>July 2021 Transportation CPI Forecast</v>
      </c>
      <c r="B1" s="230"/>
      <c r="C1" s="230"/>
      <c r="D1" s="230"/>
    </row>
    <row r="2" spans="1:4" ht="21.75" customHeight="1" x14ac:dyDescent="0.35">
      <c r="A2" s="230" t="s">
        <v>86</v>
      </c>
      <c r="B2" s="230"/>
      <c r="C2" s="230"/>
      <c r="D2" s="230"/>
    </row>
    <row r="4" spans="1:4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</row>
    <row r="5" spans="1:4" s="53" customFormat="1" ht="18" customHeight="1" x14ac:dyDescent="0.35">
      <c r="A5" s="38">
        <v>2011</v>
      </c>
      <c r="B5" s="41">
        <v>9.8089368484598399E-2</v>
      </c>
      <c r="C5" s="74" t="s">
        <v>80</v>
      </c>
      <c r="D5" s="51">
        <v>0</v>
      </c>
    </row>
    <row r="6" spans="1:4" s="53" customFormat="1" ht="18" customHeight="1" x14ac:dyDescent="0.35">
      <c r="A6" s="43">
        <v>2012</v>
      </c>
      <c r="B6" s="56">
        <v>2.3409663819381001E-2</v>
      </c>
      <c r="C6" s="45">
        <v>-7.4679704665217395E-2</v>
      </c>
      <c r="D6" s="46">
        <v>0</v>
      </c>
    </row>
    <row r="7" spans="1:4" s="53" customFormat="1" ht="18" customHeight="1" x14ac:dyDescent="0.35">
      <c r="A7" s="43">
        <v>2013</v>
      </c>
      <c r="B7" s="56">
        <v>1.6870848668859499E-4</v>
      </c>
      <c r="C7" s="45">
        <v>-2.3240955332692406E-2</v>
      </c>
      <c r="D7" s="46">
        <v>0</v>
      </c>
    </row>
    <row r="8" spans="1:4" s="53" customFormat="1" ht="18" customHeight="1" x14ac:dyDescent="0.35">
      <c r="A8" s="43">
        <v>2014</v>
      </c>
      <c r="B8" s="56">
        <v>-6.6007562232389605E-3</v>
      </c>
      <c r="C8" s="45">
        <v>-6.7694647099275553E-3</v>
      </c>
      <c r="D8" s="46">
        <v>0</v>
      </c>
    </row>
    <row r="9" spans="1:4" s="53" customFormat="1" ht="18" customHeight="1" x14ac:dyDescent="0.35">
      <c r="A9" s="43">
        <v>2015</v>
      </c>
      <c r="B9" s="56">
        <v>-7.8136173329613007E-2</v>
      </c>
      <c r="C9" s="45">
        <v>-7.1535417106374052E-2</v>
      </c>
      <c r="D9" s="46">
        <v>0</v>
      </c>
    </row>
    <row r="10" spans="1:4" s="53" customFormat="1" ht="18" customHeight="1" x14ac:dyDescent="0.35">
      <c r="A10" s="43">
        <v>2016</v>
      </c>
      <c r="B10" s="56">
        <v>-2.0962835299244399E-2</v>
      </c>
      <c r="C10" s="45">
        <v>5.7173338030368608E-2</v>
      </c>
      <c r="D10" s="46">
        <v>0</v>
      </c>
    </row>
    <row r="11" spans="1:4" s="53" customFormat="1" ht="18" customHeight="1" x14ac:dyDescent="0.35">
      <c r="A11" s="43">
        <v>2017</v>
      </c>
      <c r="B11" s="56">
        <v>3.4231501550205004E-2</v>
      </c>
      <c r="C11" s="45">
        <v>5.5194336849449403E-2</v>
      </c>
      <c r="D11" s="46">
        <v>0</v>
      </c>
    </row>
    <row r="12" spans="1:4" s="53" customFormat="1" ht="18" customHeight="1" x14ac:dyDescent="0.35">
      <c r="A12" s="43">
        <v>2018</v>
      </c>
      <c r="B12" s="56">
        <v>4.5138853000747006E-2</v>
      </c>
      <c r="C12" s="45">
        <v>1.0907351450542002E-2</v>
      </c>
      <c r="D12" s="46">
        <v>0</v>
      </c>
    </row>
    <row r="13" spans="1:4" s="53" customFormat="1" ht="18" customHeight="1" x14ac:dyDescent="0.35">
      <c r="A13" s="43">
        <v>2019</v>
      </c>
      <c r="B13" s="56">
        <v>-2.8255962708300096E-3</v>
      </c>
      <c r="C13" s="45">
        <v>-4.7964449271577017E-2</v>
      </c>
      <c r="D13" s="46">
        <v>0</v>
      </c>
    </row>
    <row r="14" spans="1:4" s="53" customFormat="1" ht="18" customHeight="1" thickBot="1" x14ac:dyDescent="0.4">
      <c r="A14" s="48">
        <v>2020</v>
      </c>
      <c r="B14" s="57">
        <v>-4.1576963677281101E-2</v>
      </c>
      <c r="C14" s="50">
        <v>-3.875136740645109E-2</v>
      </c>
      <c r="D14" s="55">
        <v>0</v>
      </c>
    </row>
    <row r="15" spans="1:4" s="53" customFormat="1" ht="18" customHeight="1" thickTop="1" x14ac:dyDescent="0.35">
      <c r="A15" s="43">
        <v>2021</v>
      </c>
      <c r="B15" s="56">
        <v>0.12334575507656799</v>
      </c>
      <c r="C15" s="45">
        <v>0.16492271875384909</v>
      </c>
      <c r="D15" s="46">
        <v>9.4658556656469689E-2</v>
      </c>
    </row>
    <row r="16" spans="1:4" s="53" customFormat="1" ht="18" customHeight="1" x14ac:dyDescent="0.35">
      <c r="A16" s="43">
        <v>2022</v>
      </c>
      <c r="B16" s="56">
        <v>3.4042456919477701E-2</v>
      </c>
      <c r="C16" s="45">
        <v>-8.9303298157090288E-2</v>
      </c>
      <c r="D16" s="46">
        <v>-2.6864233134289012E-3</v>
      </c>
    </row>
    <row r="17" spans="1:4" s="53" customFormat="1" ht="18" customHeight="1" x14ac:dyDescent="0.35">
      <c r="A17" s="43">
        <v>2023</v>
      </c>
      <c r="B17" s="56">
        <v>1.99071950752257E-2</v>
      </c>
      <c r="C17" s="45">
        <v>-1.4135261844252001E-2</v>
      </c>
      <c r="D17" s="46">
        <v>-7.4617039479689014E-3</v>
      </c>
    </row>
    <row r="18" spans="1:4" s="53" customFormat="1" ht="18" customHeight="1" x14ac:dyDescent="0.35">
      <c r="A18" s="43">
        <v>2024</v>
      </c>
      <c r="B18" s="56">
        <v>2.22030095983183E-2</v>
      </c>
      <c r="C18" s="45">
        <v>2.2958145230926007E-3</v>
      </c>
      <c r="D18" s="46">
        <v>-2.8753292079875988E-3</v>
      </c>
    </row>
    <row r="19" spans="1:4" ht="18" customHeight="1" x14ac:dyDescent="0.35">
      <c r="A19" s="43">
        <v>2025</v>
      </c>
      <c r="B19" s="56">
        <v>2.3525388141928699E-2</v>
      </c>
      <c r="C19" s="45">
        <v>1.3223785436103988E-3</v>
      </c>
      <c r="D19" s="46">
        <v>3.2273909284279007E-3</v>
      </c>
    </row>
    <row r="20" spans="1:4" s="135" customFormat="1" ht="18" customHeight="1" x14ac:dyDescent="0.35">
      <c r="A20" s="43">
        <v>2026</v>
      </c>
      <c r="B20" s="56">
        <v>2.3975954581665501E-2</v>
      </c>
      <c r="C20" s="45">
        <v>4.5056643973680199E-4</v>
      </c>
      <c r="D20" s="46">
        <v>-1.3693903149848002E-3</v>
      </c>
    </row>
    <row r="21" spans="1:4" s="155" customFormat="1" ht="18" customHeight="1" x14ac:dyDescent="0.35">
      <c r="A21" s="43">
        <v>2027</v>
      </c>
      <c r="B21" s="56">
        <v>2.5431855559358299E-2</v>
      </c>
      <c r="C21" s="45">
        <v>1.4559009776927978E-3</v>
      </c>
      <c r="D21" s="46">
        <v>-2.9392042621789738E-4</v>
      </c>
    </row>
    <row r="22" spans="1:4" s="157" customFormat="1" ht="18" customHeight="1" x14ac:dyDescent="0.35">
      <c r="A22" s="43">
        <v>2028</v>
      </c>
      <c r="B22" s="56">
        <v>2.2519073653064301E-2</v>
      </c>
      <c r="C22" s="45">
        <v>-2.9127819062939979E-3</v>
      </c>
      <c r="D22" s="46">
        <v>-8.0039780471011235E-6</v>
      </c>
    </row>
    <row r="23" spans="1:4" s="168" customFormat="1" ht="18" customHeight="1" x14ac:dyDescent="0.35">
      <c r="A23" s="43">
        <v>2029</v>
      </c>
      <c r="B23" s="56">
        <v>2.2950466198029099E-2</v>
      </c>
      <c r="C23" s="45">
        <v>4.3139254496479817E-4</v>
      </c>
      <c r="D23" s="46">
        <v>-2.9642029193916002E-3</v>
      </c>
    </row>
    <row r="24" spans="1:4" s="171" customFormat="1" ht="18" customHeight="1" x14ac:dyDescent="0.35">
      <c r="A24" s="43">
        <v>2030</v>
      </c>
      <c r="B24" s="56">
        <v>2.3510488733232703E-2</v>
      </c>
      <c r="C24" s="45">
        <v>5.6002253520360396E-4</v>
      </c>
      <c r="D24" s="46">
        <v>-2.2056191138649858E-4</v>
      </c>
    </row>
    <row r="25" spans="1:4" ht="21.75" customHeight="1" x14ac:dyDescent="0.35">
      <c r="A25" s="25" t="s">
        <v>4</v>
      </c>
      <c r="B25" s="3"/>
      <c r="C25" s="3"/>
    </row>
    <row r="26" spans="1:4" ht="21.75" customHeight="1" x14ac:dyDescent="0.35">
      <c r="A26" s="30" t="s">
        <v>49</v>
      </c>
      <c r="B26" s="3"/>
      <c r="C26" s="3"/>
    </row>
    <row r="27" spans="1:4" ht="21.75" customHeight="1" x14ac:dyDescent="0.35">
      <c r="A27" s="120"/>
      <c r="B27" s="3"/>
      <c r="C27" s="3"/>
    </row>
    <row r="28" spans="1:4" ht="21.75" customHeight="1" x14ac:dyDescent="0.35">
      <c r="A28" s="120"/>
      <c r="B28" s="3"/>
      <c r="C28" s="3"/>
    </row>
    <row r="29" spans="1:4" ht="21.75" customHeight="1" x14ac:dyDescent="0.35">
      <c r="A29" s="3"/>
      <c r="B29" s="19"/>
      <c r="C29" s="19"/>
    </row>
    <row r="30" spans="1:4" ht="21.75" customHeight="1" x14ac:dyDescent="0.35">
      <c r="A30" s="229" t="str">
        <f>Headings!F25</f>
        <v>Page 25</v>
      </c>
      <c r="B30" s="232"/>
      <c r="C30" s="232"/>
      <c r="D30" s="232"/>
    </row>
    <row r="32" spans="1:4" ht="21.75" customHeight="1" x14ac:dyDescent="0.35">
      <c r="A32" s="3"/>
      <c r="B32" s="3"/>
      <c r="C32" s="3"/>
    </row>
    <row r="35" spans="1:2" ht="21.75" customHeight="1" x14ac:dyDescent="0.35">
      <c r="B35" s="7"/>
    </row>
    <row r="36" spans="1:2" ht="21.75" customHeight="1" x14ac:dyDescent="0.35">
      <c r="B36" s="7"/>
    </row>
    <row r="37" spans="1:2" ht="21.75" customHeight="1" x14ac:dyDescent="0.35">
      <c r="A37" s="6"/>
      <c r="B37" s="7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  <row r="41" spans="1:2" ht="21.75" customHeight="1" x14ac:dyDescent="0.35">
      <c r="A41" s="6"/>
      <c r="B41" s="6"/>
    </row>
  </sheetData>
  <mergeCells count="3">
    <mergeCell ref="A1:D1"/>
    <mergeCell ref="A2:D2"/>
    <mergeCell ref="A30:D30"/>
  </mergeCells>
  <phoneticPr fontId="4"/>
  <pageMargins left="0.75" right="0.75" top="1" bottom="1" header="0.5" footer="0.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E31"/>
  <sheetViews>
    <sheetView zoomScale="75" zoomScaleNormal="75" workbookViewId="0">
      <selection activeCell="A31" sqref="A31:E31"/>
    </sheetView>
  </sheetViews>
  <sheetFormatPr defaultColWidth="10.7265625" defaultRowHeight="21.75" customHeight="1" x14ac:dyDescent="0.35"/>
  <cols>
    <col min="1" max="1" width="10.7265625" style="2" customWidth="1"/>
    <col min="2" max="2" width="17.7265625" style="2" customWidth="1"/>
    <col min="3" max="3" width="10.7265625" style="2" customWidth="1"/>
    <col min="4" max="4" width="17.7265625" style="28" customWidth="1"/>
    <col min="5" max="5" width="17.7265625" style="19" customWidth="1"/>
    <col min="6" max="16384" width="10.7265625" style="19"/>
  </cols>
  <sheetData>
    <row r="1" spans="1:5" ht="23.4" x14ac:dyDescent="0.35">
      <c r="A1" s="230" t="str">
        <f>Headings!E26</f>
        <v>July 2021 Retail Gas Forecast</v>
      </c>
      <c r="B1" s="233"/>
      <c r="C1" s="233"/>
      <c r="D1" s="233"/>
      <c r="E1" s="233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ht="66" customHeight="1" x14ac:dyDescent="0.35">
      <c r="A4" s="37" t="s">
        <v>77</v>
      </c>
      <c r="B4" s="32" t="s">
        <v>82</v>
      </c>
      <c r="C4" s="32" t="s">
        <v>6</v>
      </c>
      <c r="D4" s="35" t="str">
        <f>Headings!E51</f>
        <v>% Change from March 2021 Forecast</v>
      </c>
      <c r="E4" s="35" t="str">
        <f>Headings!F51</f>
        <v>$ Change from March 2021 Forecast</v>
      </c>
    </row>
    <row r="5" spans="1:5" s="53" customFormat="1" ht="18" customHeight="1" x14ac:dyDescent="0.35">
      <c r="A5" s="38" t="s">
        <v>145</v>
      </c>
      <c r="B5" s="61">
        <v>3.03266666666666</v>
      </c>
      <c r="C5" s="41">
        <v>-4.2683594177519435E-3</v>
      </c>
      <c r="D5" s="185">
        <v>0</v>
      </c>
      <c r="E5" s="101">
        <v>0</v>
      </c>
    </row>
    <row r="6" spans="1:5" s="53" customFormat="1" ht="18" customHeight="1" x14ac:dyDescent="0.35">
      <c r="A6" s="43" t="s">
        <v>146</v>
      </c>
      <c r="B6" s="62">
        <v>3.4740000000000002</v>
      </c>
      <c r="C6" s="56">
        <v>3.4031153884316101E-2</v>
      </c>
      <c r="D6" s="184">
        <v>0</v>
      </c>
      <c r="E6" s="63">
        <v>0</v>
      </c>
    </row>
    <row r="7" spans="1:5" s="53" customFormat="1" ht="18" customHeight="1" x14ac:dyDescent="0.35">
      <c r="A7" s="43" t="s">
        <v>147</v>
      </c>
      <c r="B7" s="62">
        <v>3.3006666666666602</v>
      </c>
      <c r="C7" s="56">
        <v>-6.2224006423132749E-3</v>
      </c>
      <c r="D7" s="184">
        <v>0</v>
      </c>
      <c r="E7" s="63">
        <v>0</v>
      </c>
    </row>
    <row r="8" spans="1:5" s="53" customFormat="1" ht="18" customHeight="1" x14ac:dyDescent="0.35">
      <c r="A8" s="43" t="s">
        <v>148</v>
      </c>
      <c r="B8" s="62">
        <v>3.3406666666666598</v>
      </c>
      <c r="C8" s="56">
        <v>-5.4579736032569492E-3</v>
      </c>
      <c r="D8" s="184">
        <v>0</v>
      </c>
      <c r="E8" s="63">
        <v>0</v>
      </c>
    </row>
    <row r="9" spans="1:5" s="53" customFormat="1" ht="18" customHeight="1" x14ac:dyDescent="0.35">
      <c r="A9" s="43" t="s">
        <v>197</v>
      </c>
      <c r="B9" s="62">
        <v>3.0859999999999999</v>
      </c>
      <c r="C9" s="56">
        <v>1.758628269949658E-2</v>
      </c>
      <c r="D9" s="184">
        <v>0</v>
      </c>
      <c r="E9" s="63">
        <v>0</v>
      </c>
    </row>
    <row r="10" spans="1:5" s="53" customFormat="1" ht="18" customHeight="1" x14ac:dyDescent="0.35">
      <c r="A10" s="43" t="s">
        <v>198</v>
      </c>
      <c r="B10" s="62">
        <v>2.6240000000000001</v>
      </c>
      <c r="C10" s="56">
        <v>-0.24467472654001154</v>
      </c>
      <c r="D10" s="184">
        <v>0</v>
      </c>
      <c r="E10" s="63">
        <v>0</v>
      </c>
    </row>
    <row r="11" spans="1:5" s="53" customFormat="1" ht="18" customHeight="1" x14ac:dyDescent="0.35">
      <c r="A11" s="43" t="s">
        <v>199</v>
      </c>
      <c r="B11" s="62">
        <v>2.8336666666666601</v>
      </c>
      <c r="C11" s="56">
        <v>-0.1414865683700266</v>
      </c>
      <c r="D11" s="184">
        <v>0</v>
      </c>
      <c r="E11" s="63">
        <v>0</v>
      </c>
    </row>
    <row r="12" spans="1:5" s="53" customFormat="1" ht="18" customHeight="1" x14ac:dyDescent="0.35">
      <c r="A12" s="43" t="s">
        <v>200</v>
      </c>
      <c r="B12" s="62">
        <v>2.79633333333333</v>
      </c>
      <c r="C12" s="56">
        <v>-0.16294152863699785</v>
      </c>
      <c r="D12" s="184">
        <v>0</v>
      </c>
      <c r="E12" s="63">
        <v>0</v>
      </c>
    </row>
    <row r="13" spans="1:5" s="53" customFormat="1" ht="18" customHeight="1" x14ac:dyDescent="0.35">
      <c r="A13" s="43" t="s">
        <v>213</v>
      </c>
      <c r="B13" s="62">
        <v>3.0409999999999999</v>
      </c>
      <c r="C13" s="56">
        <v>-1.4581983149708377E-2</v>
      </c>
      <c r="D13" s="184">
        <v>9.0174973398868818E-3</v>
      </c>
      <c r="E13" s="63">
        <v>2.7177139626310076E-2</v>
      </c>
    </row>
    <row r="14" spans="1:5" s="53" customFormat="1" ht="18" customHeight="1" thickBot="1" x14ac:dyDescent="0.4">
      <c r="A14" s="48" t="s">
        <v>214</v>
      </c>
      <c r="B14" s="67">
        <v>3.5586666666666602</v>
      </c>
      <c r="C14" s="57">
        <v>0.35619918699186748</v>
      </c>
      <c r="D14" s="223">
        <v>8.0805511510454231E-2</v>
      </c>
      <c r="E14" s="224">
        <v>0.26606070864066034</v>
      </c>
    </row>
    <row r="15" spans="1:5" s="53" customFormat="1" ht="18" customHeight="1" thickTop="1" x14ac:dyDescent="0.35">
      <c r="A15" s="43" t="s">
        <v>215</v>
      </c>
      <c r="B15" s="62">
        <v>3.66402643976022</v>
      </c>
      <c r="C15" s="56">
        <v>0.29303368065882673</v>
      </c>
      <c r="D15" s="184">
        <v>0.1295700406131155</v>
      </c>
      <c r="E15" s="63">
        <v>0.4202909403914199</v>
      </c>
    </row>
    <row r="16" spans="1:5" s="53" customFormat="1" ht="18" customHeight="1" x14ac:dyDescent="0.35">
      <c r="A16" s="43" t="s">
        <v>216</v>
      </c>
      <c r="B16" s="62">
        <v>3.44309956758249</v>
      </c>
      <c r="C16" s="56">
        <v>0.23129082164113512</v>
      </c>
      <c r="D16" s="184">
        <v>6.2665430262535127E-2</v>
      </c>
      <c r="E16" s="63">
        <v>0.20303974298477012</v>
      </c>
    </row>
    <row r="17" spans="1:5" s="53" customFormat="1" ht="18" customHeight="1" x14ac:dyDescent="0.35">
      <c r="A17" s="43" t="s">
        <v>231</v>
      </c>
      <c r="B17" s="62">
        <v>3.18694753981669</v>
      </c>
      <c r="C17" s="56">
        <v>4.7993271889736899E-2</v>
      </c>
      <c r="D17" s="184">
        <v>3.0268811062044154E-3</v>
      </c>
      <c r="E17" s="63">
        <v>9.6174005666700424E-3</v>
      </c>
    </row>
    <row r="18" spans="1:5" s="53" customFormat="1" ht="18" customHeight="1" x14ac:dyDescent="0.35">
      <c r="A18" s="43" t="s">
        <v>232</v>
      </c>
      <c r="B18" s="62">
        <v>3.5209044060846</v>
      </c>
      <c r="C18" s="56">
        <v>-1.0611350856704838E-2</v>
      </c>
      <c r="D18" s="184">
        <v>-3.9524069813728913E-3</v>
      </c>
      <c r="E18" s="63">
        <v>-1.3971267289730083E-2</v>
      </c>
    </row>
    <row r="19" spans="1:5" s="53" customFormat="1" ht="18" customHeight="1" x14ac:dyDescent="0.35">
      <c r="A19" s="43" t="s">
        <v>233</v>
      </c>
      <c r="B19" s="62">
        <v>3.4954349913809999</v>
      </c>
      <c r="C19" s="56">
        <v>-4.6012617853885662E-2</v>
      </c>
      <c r="D19" s="184">
        <v>1.6628248948437285E-2</v>
      </c>
      <c r="E19" s="63">
        <v>5.7172288178970021E-2</v>
      </c>
    </row>
    <row r="20" spans="1:5" s="53" customFormat="1" ht="18" customHeight="1" x14ac:dyDescent="0.35">
      <c r="A20" s="43" t="s">
        <v>234</v>
      </c>
      <c r="B20" s="62">
        <v>3.3470264247905299</v>
      </c>
      <c r="C20" s="56">
        <v>-2.7903097458031434E-2</v>
      </c>
      <c r="D20" s="184">
        <v>7.1462372595778589E-3</v>
      </c>
      <c r="E20" s="63">
        <v>2.3748929461040014E-2</v>
      </c>
    </row>
    <row r="21" spans="1:5" s="53" customFormat="1" ht="18" customHeight="1" x14ac:dyDescent="0.35">
      <c r="A21" s="43" t="s">
        <v>235</v>
      </c>
      <c r="B21" s="62">
        <v>3.1781801538926699</v>
      </c>
      <c r="C21" s="56">
        <v>-2.7510292574581818E-3</v>
      </c>
      <c r="D21" s="184">
        <v>-2.6789039367621448E-2</v>
      </c>
      <c r="E21" s="63">
        <v>-8.7484005733660108E-2</v>
      </c>
    </row>
    <row r="22" spans="1:5" s="53" customFormat="1" ht="18" customHeight="1" x14ac:dyDescent="0.35">
      <c r="A22" s="43" t="s">
        <v>236</v>
      </c>
      <c r="B22" s="62">
        <v>3.5305170886612198</v>
      </c>
      <c r="C22" s="56">
        <v>2.7301742586387512E-3</v>
      </c>
      <c r="D22" s="184">
        <v>-2.3421199786859637E-2</v>
      </c>
      <c r="E22" s="63">
        <v>-8.4672067493590131E-2</v>
      </c>
    </row>
    <row r="23" spans="1:5" s="53" customFormat="1" ht="18" customHeight="1" x14ac:dyDescent="0.35">
      <c r="A23" s="43" t="s">
        <v>237</v>
      </c>
      <c r="B23" s="62">
        <v>3.5246277826307701</v>
      </c>
      <c r="C23" s="56">
        <v>8.3516905111247208E-3</v>
      </c>
      <c r="D23" s="184">
        <v>-6.5233033854106282E-4</v>
      </c>
      <c r="E23" s="63">
        <v>-2.3007224657396463E-3</v>
      </c>
    </row>
    <row r="24" spans="1:5" s="53" customFormat="1" ht="18" customHeight="1" x14ac:dyDescent="0.35">
      <c r="A24" s="43" t="s">
        <v>238</v>
      </c>
      <c r="B24" s="62">
        <v>3.3982877298929801</v>
      </c>
      <c r="C24" s="56">
        <v>1.5315476663934069E-2</v>
      </c>
      <c r="D24" s="184">
        <v>2.6367761802337242E-3</v>
      </c>
      <c r="E24" s="63">
        <v>8.9369593781500889E-3</v>
      </c>
    </row>
    <row r="25" spans="1:5" s="53" customFormat="1" ht="18" customHeight="1" x14ac:dyDescent="0.35">
      <c r="A25" s="43"/>
      <c r="B25" s="98"/>
      <c r="C25" s="45"/>
      <c r="D25" s="158"/>
      <c r="E25" s="159"/>
    </row>
    <row r="26" spans="1:5" ht="21.75" customHeight="1" x14ac:dyDescent="0.35">
      <c r="A26" s="25" t="s">
        <v>4</v>
      </c>
      <c r="C26" s="19"/>
      <c r="D26" s="19"/>
    </row>
    <row r="27" spans="1:5" ht="21.75" customHeight="1" x14ac:dyDescent="0.35">
      <c r="A27" s="34" t="s">
        <v>123</v>
      </c>
      <c r="B27" s="3"/>
    </row>
    <row r="28" spans="1:5" ht="21.75" customHeight="1" x14ac:dyDescent="0.35">
      <c r="A28" s="30" t="s">
        <v>193</v>
      </c>
      <c r="B28" s="3"/>
      <c r="C28" s="3"/>
    </row>
    <row r="29" spans="1:5" ht="21.75" customHeight="1" x14ac:dyDescent="0.35">
      <c r="A29" s="117"/>
      <c r="C29" s="3"/>
    </row>
    <row r="30" spans="1:5" ht="21.75" customHeight="1" x14ac:dyDescent="0.35">
      <c r="A30" s="3"/>
      <c r="B30" s="19"/>
      <c r="C30" s="19"/>
      <c r="D30" s="19"/>
    </row>
    <row r="31" spans="1:5" ht="21.75" customHeight="1" x14ac:dyDescent="0.35">
      <c r="A31" s="234" t="str">
        <f>Headings!F26</f>
        <v>Page 26</v>
      </c>
      <c r="B31" s="232"/>
      <c r="C31" s="232"/>
      <c r="D31" s="232"/>
      <c r="E31" s="231"/>
    </row>
  </sheetData>
  <mergeCells count="3">
    <mergeCell ref="A1:E1"/>
    <mergeCell ref="A2:E2"/>
    <mergeCell ref="A31:E31"/>
  </mergeCells>
  <phoneticPr fontId="4"/>
  <pageMargins left="0.75" right="0.75" top="1" bottom="1" header="0.5" footer="0.5"/>
  <pageSetup scale="9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30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10.7265625" style="2" customWidth="1"/>
    <col min="2" max="2" width="18.7265625" style="2" customWidth="1"/>
    <col min="3" max="3" width="13.26953125" style="2" customWidth="1"/>
    <col min="4" max="4" width="18.6328125" style="1" customWidth="1"/>
    <col min="5" max="5" width="13.26953125" style="1" customWidth="1"/>
    <col min="6" max="16384" width="10.7265625" style="1"/>
  </cols>
  <sheetData>
    <row r="1" spans="1:14" ht="23.4" x14ac:dyDescent="0.45">
      <c r="A1" s="230" t="s">
        <v>285</v>
      </c>
      <c r="B1" s="230"/>
      <c r="C1" s="230"/>
      <c r="D1" s="236"/>
      <c r="E1" s="235"/>
    </row>
    <row r="2" spans="1:14" ht="21.75" customHeight="1" x14ac:dyDescent="0.35">
      <c r="A2" s="230" t="s">
        <v>86</v>
      </c>
      <c r="B2" s="230"/>
      <c r="C2" s="230"/>
      <c r="D2" s="237"/>
      <c r="E2" s="231"/>
    </row>
    <row r="3" spans="1:14" ht="21.75" customHeight="1" x14ac:dyDescent="0.35">
      <c r="A3" s="238"/>
      <c r="B3" s="238"/>
      <c r="C3" s="238"/>
      <c r="D3" s="237"/>
    </row>
    <row r="4" spans="1:14" s="22" customFormat="1" ht="66" customHeight="1" x14ac:dyDescent="0.35">
      <c r="A4" s="21" t="s">
        <v>81</v>
      </c>
      <c r="B4" s="32" t="s">
        <v>78</v>
      </c>
      <c r="C4" s="32" t="s">
        <v>28</v>
      </c>
      <c r="D4" s="32" t="s">
        <v>79</v>
      </c>
      <c r="E4" s="33" t="s">
        <v>28</v>
      </c>
    </row>
    <row r="5" spans="1:14" s="60" customFormat="1" ht="18" customHeight="1" x14ac:dyDescent="0.35">
      <c r="A5" s="38">
        <v>2011</v>
      </c>
      <c r="B5" s="61">
        <v>3.1120411597542237</v>
      </c>
      <c r="C5" s="78" t="s">
        <v>80</v>
      </c>
      <c r="D5" s="79" t="s">
        <v>80</v>
      </c>
      <c r="E5" s="83" t="s">
        <v>80</v>
      </c>
    </row>
    <row r="6" spans="1:14" s="60" customFormat="1" ht="18" customHeight="1" x14ac:dyDescent="0.35">
      <c r="A6" s="52">
        <v>2012</v>
      </c>
      <c r="B6" s="62">
        <v>3.2200291935483878</v>
      </c>
      <c r="C6" s="56">
        <v>3.4700066050120215E-2</v>
      </c>
      <c r="D6" s="62" t="s">
        <v>80</v>
      </c>
      <c r="E6" s="75" t="s">
        <v>80</v>
      </c>
    </row>
    <row r="7" spans="1:14" s="60" customFormat="1" ht="18" customHeight="1" x14ac:dyDescent="0.35">
      <c r="A7" s="52">
        <v>2013</v>
      </c>
      <c r="B7" s="62">
        <v>3.0727322832955708</v>
      </c>
      <c r="C7" s="56">
        <v>-4.5743967336674851E-2</v>
      </c>
      <c r="D7" s="62" t="s">
        <v>80</v>
      </c>
      <c r="E7" s="75" t="s">
        <v>80</v>
      </c>
      <c r="M7" s="84"/>
      <c r="N7" s="84"/>
    </row>
    <row r="8" spans="1:14" s="60" customFormat="1" ht="18" customHeight="1" x14ac:dyDescent="0.35">
      <c r="A8" s="52">
        <v>2014</v>
      </c>
      <c r="B8" s="102">
        <v>2.8801839505785964</v>
      </c>
      <c r="C8" s="56">
        <v>-6.2663556393680375E-2</v>
      </c>
      <c r="D8" s="102">
        <v>2.8242224104958393</v>
      </c>
      <c r="E8" s="75" t="s">
        <v>80</v>
      </c>
      <c r="M8" s="84"/>
      <c r="N8" s="84"/>
    </row>
    <row r="9" spans="1:14" s="60" customFormat="1" ht="18" customHeight="1" x14ac:dyDescent="0.35">
      <c r="A9" s="52">
        <v>2015</v>
      </c>
      <c r="B9" s="102">
        <v>1.7715901884504606</v>
      </c>
      <c r="C9" s="56">
        <v>-0.38490380515641431</v>
      </c>
      <c r="D9" s="102">
        <v>2.1089905463641303</v>
      </c>
      <c r="E9" s="46">
        <v>-0.25324912849414649</v>
      </c>
      <c r="M9" s="84"/>
      <c r="N9" s="84"/>
    </row>
    <row r="10" spans="1:14" s="60" customFormat="1" ht="18" customHeight="1" x14ac:dyDescent="0.35">
      <c r="A10" s="52">
        <v>2016</v>
      </c>
      <c r="B10" s="102">
        <v>1.4279053011080214</v>
      </c>
      <c r="C10" s="56">
        <v>-0.19399796272469017</v>
      </c>
      <c r="D10" s="102">
        <v>1.8130092214897344</v>
      </c>
      <c r="E10" s="46">
        <v>-0.14034265131470758</v>
      </c>
      <c r="M10" s="84"/>
      <c r="N10" s="84"/>
    </row>
    <row r="11" spans="1:14" s="60" customFormat="1" ht="18" customHeight="1" x14ac:dyDescent="0.35">
      <c r="A11" s="52">
        <v>2017</v>
      </c>
      <c r="B11" s="102">
        <v>1.8102133466781876</v>
      </c>
      <c r="C11" s="56">
        <v>0.26774047639819254</v>
      </c>
      <c r="D11" s="102">
        <v>2.1067205148272401</v>
      </c>
      <c r="E11" s="46">
        <v>0.16200209566290313</v>
      </c>
      <c r="M11" s="84"/>
      <c r="N11" s="84"/>
    </row>
    <row r="12" spans="1:14" s="60" customFormat="1" ht="18" customHeight="1" x14ac:dyDescent="0.35">
      <c r="A12" s="52">
        <v>2018</v>
      </c>
      <c r="B12" s="62">
        <v>2.2156500000000001</v>
      </c>
      <c r="C12" s="56">
        <v>0.22397175121142743</v>
      </c>
      <c r="D12" s="62">
        <v>2.39</v>
      </c>
      <c r="E12" s="46">
        <v>0.13446467302094423</v>
      </c>
    </row>
    <row r="13" spans="1:14" s="60" customFormat="1" ht="18" customHeight="1" x14ac:dyDescent="0.35">
      <c r="A13" s="52">
        <v>2019</v>
      </c>
      <c r="B13" s="62">
        <v>2.0499999999999998</v>
      </c>
      <c r="C13" s="56">
        <v>-7.4763613386590988E-2</v>
      </c>
      <c r="D13" s="62">
        <v>2.37</v>
      </c>
      <c r="E13" s="46">
        <v>-8.3682008368201055E-3</v>
      </c>
    </row>
    <row r="14" spans="1:14" s="60" customFormat="1" ht="18" customHeight="1" thickBot="1" x14ac:dyDescent="0.4">
      <c r="A14" s="66">
        <v>2020</v>
      </c>
      <c r="B14" s="67">
        <v>1.32</v>
      </c>
      <c r="C14" s="57">
        <v>-0.35609756097560963</v>
      </c>
      <c r="D14" s="67">
        <v>1.85</v>
      </c>
      <c r="E14" s="55">
        <v>-0.21940928270042193</v>
      </c>
    </row>
    <row r="15" spans="1:14" s="60" customFormat="1" ht="18" customHeight="1" thickTop="1" x14ac:dyDescent="0.35">
      <c r="A15" s="52">
        <v>2021</v>
      </c>
      <c r="B15" s="62">
        <v>2.2000000000000002</v>
      </c>
      <c r="C15" s="56">
        <v>0.66666666666666674</v>
      </c>
      <c r="D15" s="62">
        <v>2.6</v>
      </c>
      <c r="E15" s="46">
        <v>0.40540540540540548</v>
      </c>
    </row>
    <row r="16" spans="1:14" s="60" customFormat="1" ht="18" customHeight="1" x14ac:dyDescent="0.35">
      <c r="A16" s="52">
        <v>2022</v>
      </c>
      <c r="B16" s="102">
        <v>2.5099999999999998</v>
      </c>
      <c r="C16" s="56">
        <v>0.14090909090909065</v>
      </c>
      <c r="D16" s="102">
        <v>2.73</v>
      </c>
      <c r="E16" s="46">
        <v>5.0000000000000044E-2</v>
      </c>
    </row>
    <row r="17" spans="1:7" s="60" customFormat="1" ht="18" customHeight="1" x14ac:dyDescent="0.35">
      <c r="A17" s="52">
        <v>2023</v>
      </c>
      <c r="B17" s="102">
        <v>2.5499999999999998</v>
      </c>
      <c r="C17" s="56">
        <v>1.5936254980079667E-2</v>
      </c>
      <c r="D17" s="102">
        <v>2.75</v>
      </c>
      <c r="E17" s="46">
        <v>7.3260073260073E-3</v>
      </c>
    </row>
    <row r="18" spans="1:7" s="60" customFormat="1" ht="18" customHeight="1" x14ac:dyDescent="0.35">
      <c r="A18" s="52">
        <v>2024</v>
      </c>
      <c r="B18" s="102">
        <v>2.58</v>
      </c>
      <c r="C18" s="56">
        <v>1.1764705882353121E-2</v>
      </c>
      <c r="D18" s="102">
        <v>2.77</v>
      </c>
      <c r="E18" s="46">
        <v>7.2727272727273196E-3</v>
      </c>
    </row>
    <row r="19" spans="1:7" ht="18" customHeight="1" x14ac:dyDescent="0.35">
      <c r="A19" s="52">
        <v>2025</v>
      </c>
      <c r="B19" s="56" t="s">
        <v>80</v>
      </c>
      <c r="C19" s="56" t="s">
        <v>80</v>
      </c>
      <c r="D19" s="64" t="s">
        <v>80</v>
      </c>
      <c r="E19" s="65" t="s">
        <v>80</v>
      </c>
    </row>
    <row r="20" spans="1:7" ht="18" customHeight="1" x14ac:dyDescent="0.35">
      <c r="A20" s="52">
        <v>2026</v>
      </c>
      <c r="B20" s="56" t="s">
        <v>80</v>
      </c>
      <c r="C20" s="56" t="s">
        <v>80</v>
      </c>
      <c r="D20" s="64" t="s">
        <v>80</v>
      </c>
      <c r="E20" s="65" t="s">
        <v>80</v>
      </c>
    </row>
    <row r="21" spans="1:7" ht="18" customHeight="1" x14ac:dyDescent="0.35">
      <c r="A21" s="52">
        <v>2027</v>
      </c>
      <c r="B21" s="56" t="s">
        <v>80</v>
      </c>
      <c r="C21" s="56" t="s">
        <v>80</v>
      </c>
      <c r="D21" s="64" t="s">
        <v>80</v>
      </c>
      <c r="E21" s="65" t="s">
        <v>80</v>
      </c>
    </row>
    <row r="22" spans="1:7" ht="18" customHeight="1" x14ac:dyDescent="0.35">
      <c r="A22" s="52">
        <v>2028</v>
      </c>
      <c r="B22" s="56" t="s">
        <v>80</v>
      </c>
      <c r="C22" s="56" t="s">
        <v>80</v>
      </c>
      <c r="D22" s="64" t="s">
        <v>80</v>
      </c>
      <c r="E22" s="65" t="s">
        <v>80</v>
      </c>
    </row>
    <row r="23" spans="1:7" ht="18" customHeight="1" x14ac:dyDescent="0.35">
      <c r="A23" s="52">
        <v>2029</v>
      </c>
      <c r="B23" s="56" t="s">
        <v>80</v>
      </c>
      <c r="C23" s="56" t="s">
        <v>80</v>
      </c>
      <c r="D23" s="64" t="s">
        <v>80</v>
      </c>
      <c r="E23" s="65" t="s">
        <v>80</v>
      </c>
    </row>
    <row r="24" spans="1:7" ht="18" customHeight="1" x14ac:dyDescent="0.35">
      <c r="A24" s="52">
        <v>2030</v>
      </c>
      <c r="B24" s="56" t="s">
        <v>80</v>
      </c>
      <c r="C24" s="56" t="s">
        <v>80</v>
      </c>
      <c r="D24" s="64" t="s">
        <v>80</v>
      </c>
      <c r="E24" s="65" t="s">
        <v>80</v>
      </c>
    </row>
    <row r="25" spans="1:7" ht="21.75" customHeight="1" x14ac:dyDescent="0.35">
      <c r="A25" s="25" t="s">
        <v>4</v>
      </c>
      <c r="B25" s="1"/>
      <c r="C25" s="1"/>
    </row>
    <row r="26" spans="1:7" ht="21.75" customHeight="1" x14ac:dyDescent="0.35">
      <c r="A26" s="30" t="s">
        <v>202</v>
      </c>
      <c r="D26" s="2"/>
      <c r="E26" s="2"/>
      <c r="F26" s="2"/>
      <c r="G26" s="2"/>
    </row>
    <row r="27" spans="1:7" ht="21.75" customHeight="1" x14ac:dyDescent="0.35">
      <c r="A27" s="30" t="s">
        <v>201</v>
      </c>
      <c r="D27" s="2"/>
      <c r="E27" s="2"/>
      <c r="F27" s="2"/>
      <c r="G27" s="2"/>
    </row>
    <row r="28" spans="1:7" ht="21.75" customHeight="1" x14ac:dyDescent="0.35">
      <c r="A28" s="30" t="s">
        <v>204</v>
      </c>
      <c r="B28" s="1"/>
      <c r="C28" s="1"/>
    </row>
    <row r="29" spans="1:7" ht="21.75" customHeight="1" x14ac:dyDescent="0.35">
      <c r="A29" s="30" t="s">
        <v>203</v>
      </c>
      <c r="B29" s="1"/>
      <c r="C29" s="1"/>
    </row>
    <row r="30" spans="1:7" ht="21.75" customHeight="1" x14ac:dyDescent="0.35">
      <c r="A30" s="234" t="str">
        <f>Headings!F27</f>
        <v>Page 27</v>
      </c>
      <c r="B30" s="232"/>
      <c r="C30" s="232"/>
      <c r="D30" s="232"/>
      <c r="E30" s="231"/>
    </row>
  </sheetData>
  <mergeCells count="4">
    <mergeCell ref="A30:E30"/>
    <mergeCell ref="A3:D3"/>
    <mergeCell ref="A1:E1"/>
    <mergeCell ref="A2:E2"/>
  </mergeCells>
  <phoneticPr fontId="4"/>
  <pageMargins left="0.75" right="0.75" top="1" bottom="1" header="0.5" footer="0.5"/>
  <pageSetup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169F-D2D0-4B0B-BEA3-9ED405A09D3E}">
  <sheetPr>
    <pageSetUpPr fitToPage="1"/>
  </sheetPr>
  <dimension ref="A1:H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170" customWidth="1"/>
    <col min="2" max="2" width="20.7265625" style="170" customWidth="1"/>
    <col min="3" max="3" width="10.7265625" style="170" customWidth="1"/>
    <col min="4" max="5" width="17.7265625" style="171" customWidth="1"/>
    <col min="6" max="16384" width="10.7265625" style="171"/>
  </cols>
  <sheetData>
    <row r="1" spans="1:8" ht="23.4" x14ac:dyDescent="0.35">
      <c r="A1" s="230" t="str">
        <f>Headings!E28</f>
        <v>July 2021 Recorded Documents Forecast</v>
      </c>
      <c r="B1" s="231"/>
      <c r="C1" s="231"/>
      <c r="D1" s="231"/>
      <c r="E1" s="231"/>
    </row>
    <row r="2" spans="1:8" ht="21.75" customHeight="1" x14ac:dyDescent="0.35">
      <c r="A2" s="230" t="s">
        <v>86</v>
      </c>
      <c r="B2" s="231"/>
      <c r="C2" s="231"/>
      <c r="D2" s="231"/>
      <c r="E2" s="231"/>
    </row>
    <row r="4" spans="1:8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  <c r="E4" s="35" t="str">
        <f>Headings!F52</f>
        <v># Change from March 2021 Forecast</v>
      </c>
    </row>
    <row r="5" spans="1:8" s="53" customFormat="1" ht="18" customHeight="1" x14ac:dyDescent="0.35">
      <c r="A5" s="38">
        <v>2011</v>
      </c>
      <c r="B5" s="172">
        <v>479542.99999999802</v>
      </c>
      <c r="C5" s="78" t="s">
        <v>80</v>
      </c>
      <c r="D5" s="41">
        <v>0</v>
      </c>
      <c r="E5" s="187">
        <v>0</v>
      </c>
      <c r="G5" s="128"/>
    </row>
    <row r="6" spans="1:8" s="53" customFormat="1" ht="18" customHeight="1" x14ac:dyDescent="0.35">
      <c r="A6" s="43">
        <v>2012</v>
      </c>
      <c r="B6" s="173">
        <v>572642.99999999907</v>
      </c>
      <c r="C6" s="56">
        <v>0.19414317381340451</v>
      </c>
      <c r="D6" s="56">
        <v>0</v>
      </c>
      <c r="E6" s="188">
        <v>0</v>
      </c>
      <c r="G6" s="128"/>
    </row>
    <row r="7" spans="1:8" s="53" customFormat="1" ht="18" customHeight="1" x14ac:dyDescent="0.35">
      <c r="A7" s="43">
        <v>2013</v>
      </c>
      <c r="B7" s="173">
        <v>589799</v>
      </c>
      <c r="C7" s="56">
        <v>2.9959328936180141E-2</v>
      </c>
      <c r="D7" s="56">
        <v>0</v>
      </c>
      <c r="E7" s="188">
        <v>0</v>
      </c>
      <c r="G7" s="128"/>
    </row>
    <row r="8" spans="1:8" s="53" customFormat="1" ht="18" customHeight="1" x14ac:dyDescent="0.35">
      <c r="A8" s="43">
        <v>2014</v>
      </c>
      <c r="B8" s="173">
        <v>436692.99999999889</v>
      </c>
      <c r="C8" s="56">
        <v>-0.2595901315532938</v>
      </c>
      <c r="D8" s="56">
        <v>0</v>
      </c>
      <c r="E8" s="188">
        <v>0</v>
      </c>
      <c r="G8" s="128"/>
    </row>
    <row r="9" spans="1:8" s="53" customFormat="1" ht="18" customHeight="1" x14ac:dyDescent="0.35">
      <c r="A9" s="43">
        <v>2015</v>
      </c>
      <c r="B9" s="173">
        <v>513348.99999999802</v>
      </c>
      <c r="C9" s="56">
        <v>0.17553750575346827</v>
      </c>
      <c r="D9" s="56">
        <v>0</v>
      </c>
      <c r="E9" s="188">
        <v>0</v>
      </c>
      <c r="G9" s="128"/>
    </row>
    <row r="10" spans="1:8" s="53" customFormat="1" ht="18" customHeight="1" x14ac:dyDescent="0.35">
      <c r="A10" s="43">
        <v>2016</v>
      </c>
      <c r="B10" s="173">
        <v>532499.99999999802</v>
      </c>
      <c r="C10" s="56">
        <v>3.7306004297271489E-2</v>
      </c>
      <c r="D10" s="56">
        <v>0</v>
      </c>
      <c r="E10" s="188">
        <v>0</v>
      </c>
      <c r="G10" s="128"/>
    </row>
    <row r="11" spans="1:8" s="53" customFormat="1" ht="18" customHeight="1" x14ac:dyDescent="0.35">
      <c r="A11" s="43">
        <v>2017</v>
      </c>
      <c r="B11" s="173">
        <v>491768.99999999901</v>
      </c>
      <c r="C11" s="56">
        <v>-7.6490140845068888E-2</v>
      </c>
      <c r="D11" s="56">
        <v>0</v>
      </c>
      <c r="E11" s="188">
        <v>0</v>
      </c>
      <c r="G11" s="128"/>
    </row>
    <row r="12" spans="1:8" s="53" customFormat="1" ht="18" customHeight="1" x14ac:dyDescent="0.35">
      <c r="A12" s="43">
        <v>2018</v>
      </c>
      <c r="B12" s="173">
        <v>421397.99999999697</v>
      </c>
      <c r="C12" s="56">
        <v>-0.14309767390787576</v>
      </c>
      <c r="D12" s="56">
        <v>0</v>
      </c>
      <c r="E12" s="188">
        <v>0</v>
      </c>
      <c r="H12" s="128"/>
    </row>
    <row r="13" spans="1:8" s="53" customFormat="1" ht="18" customHeight="1" x14ac:dyDescent="0.35">
      <c r="A13" s="43">
        <v>2019</v>
      </c>
      <c r="B13" s="173">
        <v>440934</v>
      </c>
      <c r="C13" s="56">
        <v>4.6359973231963947E-2</v>
      </c>
      <c r="D13" s="56">
        <v>0</v>
      </c>
      <c r="E13" s="188">
        <v>0</v>
      </c>
      <c r="H13" s="128"/>
    </row>
    <row r="14" spans="1:8" s="53" customFormat="1" ht="18" customHeight="1" thickBot="1" x14ac:dyDescent="0.4">
      <c r="A14" s="48">
        <v>2020</v>
      </c>
      <c r="B14" s="203">
        <v>638985.99999999907</v>
      </c>
      <c r="C14" s="57">
        <v>0.44916472760095405</v>
      </c>
      <c r="D14" s="57">
        <v>0</v>
      </c>
      <c r="E14" s="204">
        <v>0</v>
      </c>
      <c r="H14" s="128"/>
    </row>
    <row r="15" spans="1:8" s="53" customFormat="1" ht="18" customHeight="1" thickTop="1" x14ac:dyDescent="0.35">
      <c r="A15" s="43">
        <v>2021</v>
      </c>
      <c r="B15" s="173">
        <v>646556.78514565004</v>
      </c>
      <c r="C15" s="56">
        <v>1.1848123661005072E-2</v>
      </c>
      <c r="D15" s="56">
        <v>7.0103144302912535E-2</v>
      </c>
      <c r="E15" s="188">
        <v>42356.350273710093</v>
      </c>
      <c r="H15" s="128"/>
    </row>
    <row r="16" spans="1:8" s="53" customFormat="1" ht="18" customHeight="1" x14ac:dyDescent="0.35">
      <c r="A16" s="43">
        <v>2022</v>
      </c>
      <c r="B16" s="173">
        <v>527302.47640723106</v>
      </c>
      <c r="C16" s="56">
        <v>-0.18444522040172318</v>
      </c>
      <c r="D16" s="56">
        <v>6.2734210492708886E-2</v>
      </c>
      <c r="E16" s="188">
        <v>31127.166342863115</v>
      </c>
      <c r="H16" s="128"/>
    </row>
    <row r="17" spans="1:8" s="53" customFormat="1" ht="18" customHeight="1" x14ac:dyDescent="0.35">
      <c r="A17" s="43">
        <v>2023</v>
      </c>
      <c r="B17" s="173">
        <v>479913.748440567</v>
      </c>
      <c r="C17" s="56">
        <v>-8.9870103189248374E-2</v>
      </c>
      <c r="D17" s="56">
        <v>3.2677627085420324E-2</v>
      </c>
      <c r="E17" s="188">
        <v>15186.19372917799</v>
      </c>
      <c r="H17" s="128"/>
    </row>
    <row r="18" spans="1:8" s="53" customFormat="1" ht="18" customHeight="1" x14ac:dyDescent="0.35">
      <c r="A18" s="43">
        <v>2024</v>
      </c>
      <c r="B18" s="173">
        <v>474521.01573246799</v>
      </c>
      <c r="C18" s="56">
        <v>-1.1236878971736419E-2</v>
      </c>
      <c r="D18" s="56">
        <v>1.2459628868038752E-2</v>
      </c>
      <c r="E18" s="188">
        <v>5839.5965404779417</v>
      </c>
      <c r="H18" s="128"/>
    </row>
    <row r="19" spans="1:8" s="53" customFormat="1" ht="18" customHeight="1" x14ac:dyDescent="0.35">
      <c r="A19" s="43">
        <v>2025</v>
      </c>
      <c r="B19" s="173">
        <v>474578.29333976499</v>
      </c>
      <c r="C19" s="56">
        <v>1.2070615504478077E-4</v>
      </c>
      <c r="D19" s="56">
        <v>2.525017904050797E-3</v>
      </c>
      <c r="E19" s="188">
        <v>1195.3005323119578</v>
      </c>
      <c r="H19" s="128"/>
    </row>
    <row r="20" spans="1:8" s="53" customFormat="1" ht="18" customHeight="1" x14ac:dyDescent="0.35">
      <c r="A20" s="43">
        <v>2026</v>
      </c>
      <c r="B20" s="173">
        <v>477604.18086109601</v>
      </c>
      <c r="C20" s="56">
        <v>6.3759501093840765E-3</v>
      </c>
      <c r="D20" s="56">
        <v>-1.3190667326427041E-3</v>
      </c>
      <c r="E20" s="188">
        <v>-630.82388514600461</v>
      </c>
      <c r="H20" s="128"/>
    </row>
    <row r="21" spans="1:8" s="53" customFormat="1" ht="18" customHeight="1" x14ac:dyDescent="0.35">
      <c r="A21" s="43">
        <v>2027</v>
      </c>
      <c r="B21" s="173">
        <v>466405.26674761402</v>
      </c>
      <c r="C21" s="56">
        <v>-2.3448107370607429E-2</v>
      </c>
      <c r="D21" s="56">
        <v>-3.8558207677394041E-2</v>
      </c>
      <c r="E21" s="188">
        <v>-18704.981706318969</v>
      </c>
      <c r="H21" s="128"/>
    </row>
    <row r="22" spans="1:8" s="53" customFormat="1" ht="18" customHeight="1" x14ac:dyDescent="0.35">
      <c r="A22" s="43">
        <v>2028</v>
      </c>
      <c r="B22" s="173">
        <v>471511.00048188999</v>
      </c>
      <c r="C22" s="56">
        <v>1.0946989878308555E-2</v>
      </c>
      <c r="D22" s="56">
        <v>-3.3422360365418569E-2</v>
      </c>
      <c r="E22" s="188">
        <v>-16303.92627365404</v>
      </c>
      <c r="G22" s="171"/>
      <c r="H22" s="128"/>
    </row>
    <row r="23" spans="1:8" s="53" customFormat="1" ht="18" customHeight="1" x14ac:dyDescent="0.35">
      <c r="A23" s="43">
        <v>2029</v>
      </c>
      <c r="B23" s="173">
        <v>477460.63177786703</v>
      </c>
      <c r="C23" s="56">
        <v>1.2618223731570399E-2</v>
      </c>
      <c r="D23" s="56">
        <v>-3.1231100488356756E-2</v>
      </c>
      <c r="E23" s="188">
        <v>-15392.340709745942</v>
      </c>
      <c r="G23" s="171"/>
      <c r="H23" s="128"/>
    </row>
    <row r="24" spans="1:8" s="53" customFormat="1" ht="18" customHeight="1" x14ac:dyDescent="0.35">
      <c r="A24" s="43">
        <v>2030</v>
      </c>
      <c r="B24" s="173">
        <v>481365.19269427797</v>
      </c>
      <c r="C24" s="56">
        <v>8.1777651528502915E-3</v>
      </c>
      <c r="D24" s="56">
        <v>-3.2427939560321195E-2</v>
      </c>
      <c r="E24" s="188">
        <v>-16132.83600607398</v>
      </c>
      <c r="G24" s="171"/>
      <c r="H24" s="128"/>
    </row>
    <row r="25" spans="1:8" ht="21.75" customHeight="1" x14ac:dyDescent="0.35">
      <c r="A25" s="25" t="s">
        <v>4</v>
      </c>
      <c r="B25" s="3"/>
      <c r="C25" s="3"/>
      <c r="G25" s="128"/>
    </row>
    <row r="26" spans="1:8" s="29" customFormat="1" ht="21.75" customHeight="1" x14ac:dyDescent="0.35">
      <c r="A26" s="26" t="s">
        <v>56</v>
      </c>
      <c r="B26" s="30"/>
      <c r="C26" s="30"/>
      <c r="G26" s="128"/>
    </row>
    <row r="27" spans="1:8" ht="21.75" customHeight="1" x14ac:dyDescent="0.35">
      <c r="A27" s="119"/>
      <c r="B27" s="3"/>
      <c r="C27" s="3"/>
      <c r="G27" s="128"/>
    </row>
    <row r="28" spans="1:8" ht="21.75" customHeight="1" x14ac:dyDescent="0.35">
      <c r="A28" s="121"/>
      <c r="B28" s="3"/>
      <c r="C28" s="3"/>
    </row>
    <row r="29" spans="1:8" ht="21.75" customHeight="1" x14ac:dyDescent="0.35">
      <c r="A29" s="119"/>
    </row>
    <row r="30" spans="1:8" ht="21.75" customHeight="1" x14ac:dyDescent="0.35">
      <c r="A30" s="229" t="str">
        <f>Headings!F28</f>
        <v>Page 28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1:E1"/>
    <mergeCell ref="A2:E2"/>
    <mergeCell ref="A30:E30"/>
  </mergeCells>
  <pageMargins left="0.75" right="0.75" top="1" bottom="1" header="0.5" footer="0.5"/>
  <pageSetup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H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107" customWidth="1"/>
    <col min="2" max="2" width="20.7265625" style="107" customWidth="1"/>
    <col min="3" max="3" width="10.7265625" style="107" customWidth="1"/>
    <col min="4" max="5" width="17.7265625" style="108" customWidth="1"/>
    <col min="6" max="16384" width="10.7265625" style="108"/>
  </cols>
  <sheetData>
    <row r="1" spans="1:8" ht="23.4" x14ac:dyDescent="0.35">
      <c r="A1" s="230" t="str">
        <f>Headings!E29</f>
        <v>July 2021 Gambling Tax Forecast</v>
      </c>
      <c r="B1" s="231"/>
      <c r="C1" s="231"/>
      <c r="D1" s="231"/>
      <c r="E1" s="231"/>
    </row>
    <row r="2" spans="1:8" ht="21.75" customHeight="1" x14ac:dyDescent="0.35">
      <c r="A2" s="230" t="s">
        <v>86</v>
      </c>
      <c r="B2" s="231"/>
      <c r="C2" s="231"/>
      <c r="D2" s="231"/>
      <c r="E2" s="231"/>
    </row>
    <row r="4" spans="1:8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  <c r="E4" s="35" t="str">
        <f>Headings!F51</f>
        <v>$ Change from March 2021 Forecast</v>
      </c>
    </row>
    <row r="5" spans="1:8" s="53" customFormat="1" ht="18" customHeight="1" x14ac:dyDescent="0.35">
      <c r="A5" s="38">
        <v>2011</v>
      </c>
      <c r="B5" s="39">
        <v>2405747.1</v>
      </c>
      <c r="C5" s="74" t="s">
        <v>80</v>
      </c>
      <c r="D5" s="51">
        <v>0</v>
      </c>
      <c r="E5" s="42">
        <v>0</v>
      </c>
      <c r="G5" s="128"/>
    </row>
    <row r="6" spans="1:8" s="53" customFormat="1" ht="18" customHeight="1" x14ac:dyDescent="0.35">
      <c r="A6" s="43">
        <v>2012</v>
      </c>
      <c r="B6" s="44">
        <v>1826238.15</v>
      </c>
      <c r="C6" s="45">
        <v>-0.24088523269964668</v>
      </c>
      <c r="D6" s="46">
        <v>0</v>
      </c>
      <c r="E6" s="47">
        <v>0</v>
      </c>
      <c r="G6" s="128"/>
    </row>
    <row r="7" spans="1:8" s="53" customFormat="1" ht="18" customHeight="1" x14ac:dyDescent="0.35">
      <c r="A7" s="43">
        <v>2013</v>
      </c>
      <c r="B7" s="44">
        <v>2102641.6899999995</v>
      </c>
      <c r="C7" s="46">
        <v>0.15135131198524121</v>
      </c>
      <c r="D7" s="46">
        <v>0</v>
      </c>
      <c r="E7" s="47">
        <v>0</v>
      </c>
      <c r="G7" s="128"/>
    </row>
    <row r="8" spans="1:8" s="53" customFormat="1" ht="18" customHeight="1" x14ac:dyDescent="0.35">
      <c r="A8" s="43">
        <v>2014</v>
      </c>
      <c r="B8" s="44">
        <v>2521819.6599999997</v>
      </c>
      <c r="C8" s="45">
        <v>0.19935777550382361</v>
      </c>
      <c r="D8" s="46">
        <v>0</v>
      </c>
      <c r="E8" s="47">
        <v>0</v>
      </c>
      <c r="G8" s="128"/>
    </row>
    <row r="9" spans="1:8" s="53" customFormat="1" ht="18" customHeight="1" x14ac:dyDescent="0.35">
      <c r="A9" s="43">
        <v>2015</v>
      </c>
      <c r="B9" s="44">
        <v>2437669.41</v>
      </c>
      <c r="C9" s="45">
        <v>-3.3368861118324156E-2</v>
      </c>
      <c r="D9" s="46">
        <v>0</v>
      </c>
      <c r="E9" s="47">
        <v>0</v>
      </c>
      <c r="G9" s="128"/>
    </row>
    <row r="10" spans="1:8" s="53" customFormat="1" ht="18" customHeight="1" x14ac:dyDescent="0.35">
      <c r="A10" s="43">
        <v>2016</v>
      </c>
      <c r="B10" s="44">
        <v>2609974.0699999998</v>
      </c>
      <c r="C10" s="45">
        <v>7.0684178622892002E-2</v>
      </c>
      <c r="D10" s="46">
        <v>0</v>
      </c>
      <c r="E10" s="47">
        <v>0</v>
      </c>
      <c r="G10" s="128"/>
    </row>
    <row r="11" spans="1:8" s="53" customFormat="1" ht="18" customHeight="1" x14ac:dyDescent="0.35">
      <c r="A11" s="43">
        <v>2017</v>
      </c>
      <c r="B11" s="44">
        <v>2731608.1999999997</v>
      </c>
      <c r="C11" s="45">
        <v>4.6603577942825991E-2</v>
      </c>
      <c r="D11" s="46">
        <v>0</v>
      </c>
      <c r="E11" s="47">
        <v>0</v>
      </c>
      <c r="G11" s="128"/>
    </row>
    <row r="12" spans="1:8" s="53" customFormat="1" ht="18" customHeight="1" x14ac:dyDescent="0.35">
      <c r="A12" s="43">
        <v>2018</v>
      </c>
      <c r="B12" s="44">
        <v>2313241.1899999995</v>
      </c>
      <c r="C12" s="45">
        <v>-0.15315776618330557</v>
      </c>
      <c r="D12" s="46">
        <v>0</v>
      </c>
      <c r="E12" s="47">
        <v>0</v>
      </c>
      <c r="H12" s="128"/>
    </row>
    <row r="13" spans="1:8" s="53" customFormat="1" ht="18" customHeight="1" x14ac:dyDescent="0.35">
      <c r="A13" s="43">
        <v>2019</v>
      </c>
      <c r="B13" s="44">
        <v>2486780.3599999994</v>
      </c>
      <c r="C13" s="45">
        <v>7.5019920426023567E-2</v>
      </c>
      <c r="D13" s="46">
        <v>0</v>
      </c>
      <c r="E13" s="47">
        <v>0</v>
      </c>
      <c r="H13" s="128"/>
    </row>
    <row r="14" spans="1:8" s="53" customFormat="1" ht="18" customHeight="1" thickBot="1" x14ac:dyDescent="0.4">
      <c r="A14" s="48">
        <v>2020</v>
      </c>
      <c r="B14" s="49">
        <v>1556790.81</v>
      </c>
      <c r="C14" s="50">
        <v>-0.37397333715471337</v>
      </c>
      <c r="D14" s="55">
        <v>6.6411095050680213E-3</v>
      </c>
      <c r="E14" s="77">
        <v>10270.60999999987</v>
      </c>
      <c r="H14" s="128"/>
    </row>
    <row r="15" spans="1:8" s="53" customFormat="1" ht="18" customHeight="1" thickTop="1" x14ac:dyDescent="0.35">
      <c r="A15" s="43">
        <v>2021</v>
      </c>
      <c r="B15" s="44">
        <v>2114743.1391928014</v>
      </c>
      <c r="C15" s="45">
        <v>0.35839903833502285</v>
      </c>
      <c r="D15" s="46">
        <v>0.22616877249066603</v>
      </c>
      <c r="E15" s="47">
        <v>390067.7220418565</v>
      </c>
      <c r="H15" s="128"/>
    </row>
    <row r="16" spans="1:8" s="53" customFormat="1" ht="18" customHeight="1" x14ac:dyDescent="0.35">
      <c r="A16" s="43">
        <v>2022</v>
      </c>
      <c r="B16" s="44">
        <v>2459016.89334402</v>
      </c>
      <c r="C16" s="45">
        <v>0.16279695995733467</v>
      </c>
      <c r="D16" s="46">
        <v>3.0787988864880766E-2</v>
      </c>
      <c r="E16" s="47">
        <v>73446.902320039924</v>
      </c>
      <c r="H16" s="128"/>
    </row>
    <row r="17" spans="1:8" s="53" customFormat="1" ht="18" customHeight="1" x14ac:dyDescent="0.35">
      <c r="A17" s="43">
        <v>2023</v>
      </c>
      <c r="B17" s="44">
        <v>2720698.921460595</v>
      </c>
      <c r="C17" s="45">
        <v>0.10641733646681595</v>
      </c>
      <c r="D17" s="46">
        <v>7.5801395230907787E-2</v>
      </c>
      <c r="E17" s="47">
        <v>191701.53075110447</v>
      </c>
      <c r="H17" s="128"/>
    </row>
    <row r="18" spans="1:8" s="53" customFormat="1" ht="18" customHeight="1" x14ac:dyDescent="0.35">
      <c r="A18" s="43">
        <v>2024</v>
      </c>
      <c r="B18" s="44">
        <v>2104569.9921006379</v>
      </c>
      <c r="C18" s="45">
        <v>-0.22645979843634856</v>
      </c>
      <c r="D18" s="46">
        <v>3.1041683495677264E-2</v>
      </c>
      <c r="E18" s="47">
        <v>63362.516409417382</v>
      </c>
      <c r="H18" s="128"/>
    </row>
    <row r="19" spans="1:8" s="53" customFormat="1" ht="18" customHeight="1" x14ac:dyDescent="0.35">
      <c r="A19" s="43">
        <v>2025</v>
      </c>
      <c r="B19" s="44">
        <v>151590.0905881506</v>
      </c>
      <c r="C19" s="45">
        <v>-0.92797099114919734</v>
      </c>
      <c r="D19" s="46">
        <v>-4.4504852730605449E-2</v>
      </c>
      <c r="E19" s="47">
        <v>-7060.731471347448</v>
      </c>
      <c r="H19" s="128"/>
    </row>
    <row r="20" spans="1:8" s="53" customFormat="1" ht="18" customHeight="1" x14ac:dyDescent="0.35">
      <c r="A20" s="43">
        <v>2026</v>
      </c>
      <c r="B20" s="44">
        <v>122836.4241070706</v>
      </c>
      <c r="C20" s="45">
        <v>-0.1896803832593501</v>
      </c>
      <c r="D20" s="46">
        <v>-7.6547173324298834E-2</v>
      </c>
      <c r="E20" s="47">
        <v>-10182.199647934031</v>
      </c>
      <c r="H20" s="128"/>
    </row>
    <row r="21" spans="1:8" s="53" customFormat="1" ht="18" customHeight="1" x14ac:dyDescent="0.35">
      <c r="A21" s="43">
        <v>2027</v>
      </c>
      <c r="B21" s="44">
        <v>106571.39547404677</v>
      </c>
      <c r="C21" s="45">
        <v>-0.13241209805038279</v>
      </c>
      <c r="D21" s="46">
        <v>-6.5378479534579315E-2</v>
      </c>
      <c r="E21" s="47">
        <v>-7454.8634344540624</v>
      </c>
      <c r="H21" s="128"/>
    </row>
    <row r="22" spans="1:8" s="53" customFormat="1" ht="18" customHeight="1" x14ac:dyDescent="0.35">
      <c r="A22" s="43">
        <v>2028</v>
      </c>
      <c r="B22" s="44">
        <v>92951.921204599232</v>
      </c>
      <c r="C22" s="45">
        <v>-0.12779671513979829</v>
      </c>
      <c r="D22" s="46">
        <v>-7.9431775011140182E-2</v>
      </c>
      <c r="E22" s="47">
        <v>-8020.4116235559923</v>
      </c>
      <c r="G22" s="108"/>
      <c r="H22" s="128"/>
    </row>
    <row r="23" spans="1:8" s="53" customFormat="1" ht="18" customHeight="1" x14ac:dyDescent="0.35">
      <c r="A23" s="43">
        <v>2029</v>
      </c>
      <c r="B23" s="44">
        <v>92817.966569195007</v>
      </c>
      <c r="C23" s="45">
        <v>-1.441117447259388E-3</v>
      </c>
      <c r="D23" s="46">
        <v>-7.9345382674782639E-2</v>
      </c>
      <c r="E23" s="47">
        <v>-7999.3918869647314</v>
      </c>
      <c r="G23" s="168"/>
      <c r="H23" s="128"/>
    </row>
    <row r="24" spans="1:8" s="53" customFormat="1" ht="18" customHeight="1" x14ac:dyDescent="0.35">
      <c r="A24" s="43">
        <v>2030</v>
      </c>
      <c r="B24" s="44">
        <v>100820.2714262919</v>
      </c>
      <c r="C24" s="45">
        <v>8.6215041687335958E-2</v>
      </c>
      <c r="D24" s="46">
        <v>-8.9031340955084914E-2</v>
      </c>
      <c r="E24" s="47">
        <v>-9853.4278555194905</v>
      </c>
      <c r="G24" s="171"/>
      <c r="H24" s="128"/>
    </row>
    <row r="25" spans="1:8" ht="21.75" customHeight="1" x14ac:dyDescent="0.35">
      <c r="A25" s="25" t="s">
        <v>4</v>
      </c>
      <c r="B25" s="3"/>
      <c r="C25" s="3"/>
      <c r="G25" s="128"/>
    </row>
    <row r="26" spans="1:8" s="29" customFormat="1" ht="21.75" customHeight="1" x14ac:dyDescent="0.35">
      <c r="A26" s="26" t="s">
        <v>119</v>
      </c>
      <c r="B26" s="30"/>
      <c r="C26" s="30"/>
      <c r="G26" s="128"/>
    </row>
    <row r="27" spans="1:8" ht="21.75" customHeight="1" x14ac:dyDescent="0.35">
      <c r="A27" s="119" t="s">
        <v>212</v>
      </c>
      <c r="B27" s="3"/>
      <c r="C27" s="3"/>
      <c r="G27" s="128"/>
    </row>
    <row r="28" spans="1:8" ht="21.75" customHeight="1" x14ac:dyDescent="0.35">
      <c r="A28" s="121"/>
      <c r="B28" s="3"/>
      <c r="C28" s="3"/>
    </row>
    <row r="29" spans="1:8" ht="21.75" customHeight="1" x14ac:dyDescent="0.35">
      <c r="A29" s="119"/>
    </row>
    <row r="30" spans="1:8" ht="21.75" customHeight="1" x14ac:dyDescent="0.35">
      <c r="A30" s="229" t="str">
        <f>Headings!F29</f>
        <v>Page 29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1:E1"/>
    <mergeCell ref="A2:E2"/>
    <mergeCell ref="A30:E30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1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6" width="19.08984375" style="19" bestFit="1" customWidth="1"/>
    <col min="7" max="16384" width="10.7265625" style="19"/>
  </cols>
  <sheetData>
    <row r="1" spans="1:6" ht="23.4" x14ac:dyDescent="0.35">
      <c r="A1" s="230" t="str">
        <f>Headings!E3</f>
        <v>July 2021 Unincorporated Assessed Value Forecast</v>
      </c>
      <c r="B1" s="231"/>
      <c r="C1" s="231"/>
      <c r="D1" s="231"/>
      <c r="E1" s="231"/>
    </row>
    <row r="2" spans="1:6" ht="21.75" customHeight="1" x14ac:dyDescent="0.35">
      <c r="A2" s="230" t="s">
        <v>86</v>
      </c>
      <c r="B2" s="231"/>
      <c r="C2" s="231"/>
      <c r="D2" s="231"/>
      <c r="E2" s="231"/>
    </row>
    <row r="4" spans="1:6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  <c r="E4" s="35" t="str">
        <f>Headings!F51</f>
        <v>$ Change from March 2021 Forecast</v>
      </c>
    </row>
    <row r="5" spans="1:6" ht="18" customHeight="1" x14ac:dyDescent="0.35">
      <c r="A5" s="38">
        <v>2011</v>
      </c>
      <c r="B5" s="39">
        <v>39449376049.999992</v>
      </c>
      <c r="C5" s="74" t="s">
        <v>80</v>
      </c>
      <c r="D5" s="51">
        <v>0</v>
      </c>
      <c r="E5" s="42">
        <v>0</v>
      </c>
    </row>
    <row r="6" spans="1:6" ht="18" customHeight="1" x14ac:dyDescent="0.35">
      <c r="A6" s="43">
        <v>2012</v>
      </c>
      <c r="B6" s="44">
        <v>32758485327</v>
      </c>
      <c r="C6" s="45">
        <v>-0.16960701012151991</v>
      </c>
      <c r="D6" s="46">
        <v>0</v>
      </c>
      <c r="E6" s="47">
        <v>0</v>
      </c>
    </row>
    <row r="7" spans="1:6" ht="18" customHeight="1" x14ac:dyDescent="0.35">
      <c r="A7" s="52">
        <v>2013</v>
      </c>
      <c r="B7" s="44">
        <v>30016733777.777802</v>
      </c>
      <c r="C7" s="46">
        <v>-8.3695919449682465E-2</v>
      </c>
      <c r="D7" s="46">
        <v>0</v>
      </c>
      <c r="E7" s="47">
        <v>0</v>
      </c>
      <c r="F7" s="36"/>
    </row>
    <row r="8" spans="1:6" ht="18" customHeight="1" x14ac:dyDescent="0.35">
      <c r="A8" s="43">
        <v>2014</v>
      </c>
      <c r="B8" s="44">
        <v>31876016756</v>
      </c>
      <c r="C8" s="45">
        <v>6.1941548737014074E-2</v>
      </c>
      <c r="D8" s="46">
        <v>0</v>
      </c>
      <c r="E8" s="47">
        <v>0</v>
      </c>
    </row>
    <row r="9" spans="1:6" ht="18" customHeight="1" x14ac:dyDescent="0.35">
      <c r="A9" s="43">
        <v>2015</v>
      </c>
      <c r="B9" s="44">
        <v>36080918262</v>
      </c>
      <c r="C9" s="45">
        <v>0.13191427078819418</v>
      </c>
      <c r="D9" s="46">
        <v>0</v>
      </c>
      <c r="E9" s="47">
        <v>0</v>
      </c>
    </row>
    <row r="10" spans="1:6" ht="18" customHeight="1" x14ac:dyDescent="0.35">
      <c r="A10" s="43">
        <v>2016</v>
      </c>
      <c r="B10" s="44">
        <v>36633108444.444504</v>
      </c>
      <c r="C10" s="45">
        <v>1.5304216440246821E-2</v>
      </c>
      <c r="D10" s="46">
        <v>0</v>
      </c>
      <c r="E10" s="47">
        <v>0</v>
      </c>
    </row>
    <row r="11" spans="1:6" ht="18" customHeight="1" x14ac:dyDescent="0.35">
      <c r="A11" s="43">
        <v>2017</v>
      </c>
      <c r="B11" s="44">
        <v>39044967515</v>
      </c>
      <c r="C11" s="45">
        <v>6.5838231396966318E-2</v>
      </c>
      <c r="D11" s="46">
        <v>0</v>
      </c>
      <c r="E11" s="47">
        <v>0</v>
      </c>
    </row>
    <row r="12" spans="1:6" ht="18" customHeight="1" x14ac:dyDescent="0.35">
      <c r="A12" s="43">
        <v>2018</v>
      </c>
      <c r="B12" s="44">
        <v>43501122097</v>
      </c>
      <c r="C12" s="45">
        <v>0.11412878190481446</v>
      </c>
      <c r="D12" s="46">
        <v>0</v>
      </c>
      <c r="E12" s="47">
        <v>0</v>
      </c>
    </row>
    <row r="13" spans="1:6" ht="18" customHeight="1" x14ac:dyDescent="0.35">
      <c r="A13" s="43">
        <v>2019</v>
      </c>
      <c r="B13" s="44">
        <v>48607292257</v>
      </c>
      <c r="C13" s="45">
        <v>0.11738019420772927</v>
      </c>
      <c r="D13" s="46">
        <v>0</v>
      </c>
      <c r="E13" s="47">
        <v>0</v>
      </c>
    </row>
    <row r="14" spans="1:6" ht="18" customHeight="1" x14ac:dyDescent="0.35">
      <c r="A14" s="43">
        <v>2020</v>
      </c>
      <c r="B14" s="44">
        <v>50973173419</v>
      </c>
      <c r="C14" s="45">
        <v>4.8673379078409518E-2</v>
      </c>
      <c r="D14" s="46">
        <v>0</v>
      </c>
      <c r="E14" s="47">
        <v>0</v>
      </c>
      <c r="F14" s="200"/>
    </row>
    <row r="15" spans="1:6" ht="18" customHeight="1" thickBot="1" x14ac:dyDescent="0.4">
      <c r="A15" s="48">
        <v>2021</v>
      </c>
      <c r="B15" s="49">
        <v>51792407262.999985</v>
      </c>
      <c r="C15" s="50">
        <v>1.6071862688749494E-2</v>
      </c>
      <c r="D15" s="55">
        <v>0</v>
      </c>
      <c r="E15" s="77">
        <v>0</v>
      </c>
      <c r="F15" s="200"/>
    </row>
    <row r="16" spans="1:6" ht="18" customHeight="1" thickTop="1" x14ac:dyDescent="0.35">
      <c r="A16" s="43">
        <v>2022</v>
      </c>
      <c r="B16" s="44">
        <v>57869332801.556091</v>
      </c>
      <c r="C16" s="45">
        <v>0.11733236317241835</v>
      </c>
      <c r="D16" s="46">
        <v>3.2803797199608686E-2</v>
      </c>
      <c r="E16" s="47">
        <v>1838039192.3869171</v>
      </c>
      <c r="F16" s="200"/>
    </row>
    <row r="17" spans="1:6" ht="18" customHeight="1" x14ac:dyDescent="0.35">
      <c r="A17" s="43">
        <v>2023</v>
      </c>
      <c r="B17" s="44">
        <v>60967863459.012192</v>
      </c>
      <c r="C17" s="45">
        <v>5.3543569753629283E-2</v>
      </c>
      <c r="D17" s="46">
        <v>3.1479901925039577E-2</v>
      </c>
      <c r="E17" s="47">
        <v>1860688083.8754196</v>
      </c>
      <c r="F17" s="200"/>
    </row>
    <row r="18" spans="1:6" ht="18" customHeight="1" x14ac:dyDescent="0.35">
      <c r="A18" s="43">
        <v>2024</v>
      </c>
      <c r="B18" s="44">
        <v>60341156584.66317</v>
      </c>
      <c r="C18" s="45">
        <v>-1.0279298613938614E-2</v>
      </c>
      <c r="D18" s="46">
        <v>2.3900888082740046E-2</v>
      </c>
      <c r="E18" s="47">
        <v>1408541829.6820374</v>
      </c>
      <c r="F18" s="200"/>
    </row>
    <row r="19" spans="1:6" ht="18" customHeight="1" x14ac:dyDescent="0.35">
      <c r="A19" s="43">
        <v>2025</v>
      </c>
      <c r="B19" s="44">
        <v>59930660913.900497</v>
      </c>
      <c r="C19" s="45">
        <v>-6.8029135335965218E-3</v>
      </c>
      <c r="D19" s="46">
        <v>1.3989458649340092E-2</v>
      </c>
      <c r="E19" s="47">
        <v>826830590.32920837</v>
      </c>
      <c r="F19" s="200"/>
    </row>
    <row r="20" spans="1:6" s="135" customFormat="1" ht="18" customHeight="1" x14ac:dyDescent="0.35">
      <c r="A20" s="43">
        <v>2026</v>
      </c>
      <c r="B20" s="44">
        <v>57704855987.963821</v>
      </c>
      <c r="C20" s="45">
        <v>-3.7139669277707177E-2</v>
      </c>
      <c r="D20" s="46">
        <v>2.5697811218150068E-2</v>
      </c>
      <c r="E20" s="47">
        <v>1445736238.6179886</v>
      </c>
      <c r="F20" s="200"/>
    </row>
    <row r="21" spans="1:6" s="155" customFormat="1" ht="18" customHeight="1" x14ac:dyDescent="0.35">
      <c r="A21" s="43">
        <v>2027</v>
      </c>
      <c r="B21" s="44">
        <v>58997110228.895477</v>
      </c>
      <c r="C21" s="45">
        <v>2.2394202685493081E-2</v>
      </c>
      <c r="D21" s="46">
        <v>4.3764054849130929E-2</v>
      </c>
      <c r="E21" s="47">
        <v>2473693892.7934341</v>
      </c>
      <c r="F21" s="200"/>
    </row>
    <row r="22" spans="1:6" s="157" customFormat="1" ht="18" customHeight="1" x14ac:dyDescent="0.35">
      <c r="A22" s="43">
        <v>2028</v>
      </c>
      <c r="B22" s="44">
        <v>57889211929.641846</v>
      </c>
      <c r="C22" s="45">
        <v>-1.8778857048340813E-2</v>
      </c>
      <c r="D22" s="46">
        <v>4.9327922716140282E-2</v>
      </c>
      <c r="E22" s="47">
        <v>2721317626.5929871</v>
      </c>
      <c r="F22" s="200"/>
    </row>
    <row r="23" spans="1:6" s="167" customFormat="1" ht="18" customHeight="1" x14ac:dyDescent="0.35">
      <c r="A23" s="43">
        <v>2029</v>
      </c>
      <c r="B23" s="44">
        <v>61054329205.588425</v>
      </c>
      <c r="C23" s="45">
        <v>5.4675425186189175E-2</v>
      </c>
      <c r="D23" s="46">
        <v>6.0177004264375666E-2</v>
      </c>
      <c r="E23" s="47">
        <v>3465521902.6492767</v>
      </c>
      <c r="F23" s="200"/>
    </row>
    <row r="24" spans="1:6" s="171" customFormat="1" ht="18" customHeight="1" x14ac:dyDescent="0.35">
      <c r="A24" s="43">
        <v>2030</v>
      </c>
      <c r="B24" s="44">
        <v>64196362855.329407</v>
      </c>
      <c r="C24" s="45">
        <v>5.1462913287619649E-2</v>
      </c>
      <c r="D24" s="46">
        <v>7.2775273613221003E-2</v>
      </c>
      <c r="E24" s="47">
        <v>4354973484.8331604</v>
      </c>
      <c r="F24" s="200"/>
    </row>
    <row r="25" spans="1:6" s="100" customFormat="1" ht="21.75" customHeight="1" x14ac:dyDescent="0.35">
      <c r="A25" s="25" t="s">
        <v>4</v>
      </c>
      <c r="B25" s="97"/>
      <c r="C25" s="45"/>
      <c r="D25" s="45"/>
      <c r="E25" s="71"/>
    </row>
    <row r="26" spans="1:6" ht="21.75" customHeight="1" x14ac:dyDescent="0.35">
      <c r="A26" s="26" t="s">
        <v>139</v>
      </c>
      <c r="B26" s="3"/>
      <c r="C26" s="3"/>
    </row>
    <row r="27" spans="1:6" ht="21.75" customHeight="1" x14ac:dyDescent="0.35">
      <c r="A27" s="30" t="s">
        <v>175</v>
      </c>
      <c r="B27" s="3"/>
      <c r="C27" s="3"/>
    </row>
    <row r="28" spans="1:6" ht="21.75" customHeight="1" x14ac:dyDescent="0.35">
      <c r="A28" s="119"/>
      <c r="B28" s="3"/>
      <c r="C28" s="3"/>
    </row>
    <row r="29" spans="1:6" ht="21.75" customHeight="1" x14ac:dyDescent="0.35">
      <c r="A29" s="117"/>
      <c r="B29" s="3"/>
      <c r="C29" s="3"/>
    </row>
    <row r="30" spans="1:6" ht="21.75" customHeight="1" x14ac:dyDescent="0.35">
      <c r="A30" s="229" t="str">
        <f>Headings!F3</f>
        <v>Page 3</v>
      </c>
      <c r="B30" s="232"/>
      <c r="C30" s="232"/>
      <c r="D30" s="232"/>
      <c r="E30" s="231"/>
    </row>
    <row r="32" spans="1:6" ht="21.75" customHeight="1" x14ac:dyDescent="0.35">
      <c r="A32" s="3"/>
      <c r="B32" s="3"/>
      <c r="C32" s="3"/>
    </row>
    <row r="35" spans="1:2" ht="21.75" customHeight="1" x14ac:dyDescent="0.35">
      <c r="B35" s="7"/>
    </row>
    <row r="36" spans="1:2" ht="21.75" customHeight="1" x14ac:dyDescent="0.35">
      <c r="B36" s="7"/>
    </row>
    <row r="37" spans="1:2" ht="21.75" customHeight="1" x14ac:dyDescent="0.35">
      <c r="A37" s="6"/>
      <c r="B37" s="7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  <row r="41" spans="1:2" ht="21.75" customHeight="1" x14ac:dyDescent="0.35">
      <c r="A41" s="6"/>
      <c r="B41" s="6"/>
    </row>
  </sheetData>
  <mergeCells count="3">
    <mergeCell ref="A2:E2"/>
    <mergeCell ref="A1:E1"/>
    <mergeCell ref="A30:E30"/>
  </mergeCells>
  <phoneticPr fontId="4"/>
  <pageMargins left="0.75" right="0.75" top="1" bottom="1" header="0.5" footer="0.5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773C1-BE12-484D-8042-67CC3762D0A5}">
  <sheetPr>
    <pageSetUpPr fitToPage="1"/>
  </sheetPr>
  <dimension ref="A1:H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170" customWidth="1"/>
    <col min="2" max="2" width="20.7265625" style="170" customWidth="1"/>
    <col min="3" max="3" width="10.7265625" style="170" customWidth="1"/>
    <col min="4" max="5" width="17.7265625" style="171" customWidth="1"/>
    <col min="6" max="16384" width="10.7265625" style="171"/>
  </cols>
  <sheetData>
    <row r="1" spans="1:8" ht="23.4" x14ac:dyDescent="0.35">
      <c r="A1" s="230" t="str">
        <f>Headings!E30</f>
        <v>July 2021 E-911 Tax Forecast</v>
      </c>
      <c r="B1" s="231"/>
      <c r="C1" s="231"/>
      <c r="D1" s="231"/>
      <c r="E1" s="231"/>
    </row>
    <row r="2" spans="1:8" ht="21.75" customHeight="1" x14ac:dyDescent="0.35">
      <c r="A2" s="230" t="s">
        <v>86</v>
      </c>
      <c r="B2" s="231"/>
      <c r="C2" s="231"/>
      <c r="D2" s="231"/>
      <c r="E2" s="231"/>
    </row>
    <row r="4" spans="1:8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  <c r="E4" s="35" t="str">
        <f>Headings!F51</f>
        <v>$ Change from March 2021 Forecast</v>
      </c>
    </row>
    <row r="5" spans="1:8" s="53" customFormat="1" ht="18" customHeight="1" x14ac:dyDescent="0.35">
      <c r="A5" s="38">
        <v>2011</v>
      </c>
      <c r="B5" s="39">
        <v>0</v>
      </c>
      <c r="C5" s="78" t="s">
        <v>80</v>
      </c>
      <c r="D5" s="78" t="s">
        <v>80</v>
      </c>
      <c r="E5" s="42">
        <v>0</v>
      </c>
      <c r="G5" s="128"/>
    </row>
    <row r="6" spans="1:8" s="53" customFormat="1" ht="18" customHeight="1" x14ac:dyDescent="0.35">
      <c r="A6" s="43">
        <v>2012</v>
      </c>
      <c r="B6" s="44">
        <v>23736718.556170613</v>
      </c>
      <c r="C6" s="87" t="s">
        <v>80</v>
      </c>
      <c r="D6" s="56">
        <v>0</v>
      </c>
      <c r="E6" s="47">
        <v>0</v>
      </c>
      <c r="G6" s="128"/>
    </row>
    <row r="7" spans="1:8" s="53" customFormat="1" ht="18" customHeight="1" x14ac:dyDescent="0.35">
      <c r="A7" s="43">
        <v>2013</v>
      </c>
      <c r="B7" s="44">
        <v>23317377.920000002</v>
      </c>
      <c r="C7" s="56">
        <v>-1.766632717906147E-2</v>
      </c>
      <c r="D7" s="56">
        <v>0</v>
      </c>
      <c r="E7" s="47">
        <v>0</v>
      </c>
      <c r="G7" s="128"/>
    </row>
    <row r="8" spans="1:8" s="53" customFormat="1" ht="18" customHeight="1" x14ac:dyDescent="0.35">
      <c r="A8" s="43">
        <v>2014</v>
      </c>
      <c r="B8" s="44">
        <v>24453879</v>
      </c>
      <c r="C8" s="56">
        <v>4.8740518076227923E-2</v>
      </c>
      <c r="D8" s="56">
        <v>0</v>
      </c>
      <c r="E8" s="47">
        <v>0</v>
      </c>
      <c r="G8" s="128"/>
    </row>
    <row r="9" spans="1:8" s="53" customFormat="1" ht="18" customHeight="1" x14ac:dyDescent="0.35">
      <c r="A9" s="43">
        <v>2015</v>
      </c>
      <c r="B9" s="44">
        <v>23082630</v>
      </c>
      <c r="C9" s="56">
        <v>-5.607490737972487E-2</v>
      </c>
      <c r="D9" s="56">
        <v>0</v>
      </c>
      <c r="E9" s="47">
        <v>0</v>
      </c>
      <c r="G9" s="128"/>
    </row>
    <row r="10" spans="1:8" s="53" customFormat="1" ht="18" customHeight="1" x14ac:dyDescent="0.35">
      <c r="A10" s="43">
        <v>2016</v>
      </c>
      <c r="B10" s="44">
        <v>23228850</v>
      </c>
      <c r="C10" s="56">
        <v>6.3346334451490627E-3</v>
      </c>
      <c r="D10" s="56">
        <v>0</v>
      </c>
      <c r="E10" s="47">
        <v>0</v>
      </c>
      <c r="G10" s="128"/>
    </row>
    <row r="11" spans="1:8" s="53" customFormat="1" ht="18" customHeight="1" x14ac:dyDescent="0.35">
      <c r="A11" s="43">
        <v>2017</v>
      </c>
      <c r="B11" s="44">
        <v>24263242</v>
      </c>
      <c r="C11" s="56">
        <v>4.4530486873004982E-2</v>
      </c>
      <c r="D11" s="56">
        <v>0</v>
      </c>
      <c r="E11" s="47">
        <v>0</v>
      </c>
      <c r="G11" s="128"/>
    </row>
    <row r="12" spans="1:8" s="53" customFormat="1" ht="18" customHeight="1" x14ac:dyDescent="0.35">
      <c r="A12" s="43">
        <v>2018</v>
      </c>
      <c r="B12" s="44">
        <v>24268746.920000002</v>
      </c>
      <c r="C12" s="56">
        <v>2.2688311809293538E-4</v>
      </c>
      <c r="D12" s="56">
        <v>0</v>
      </c>
      <c r="E12" s="47">
        <v>0</v>
      </c>
      <c r="H12" s="128"/>
    </row>
    <row r="13" spans="1:8" s="53" customFormat="1" ht="18" customHeight="1" x14ac:dyDescent="0.35">
      <c r="A13" s="43">
        <v>2019</v>
      </c>
      <c r="B13" s="44">
        <v>24438615</v>
      </c>
      <c r="C13" s="56">
        <v>6.999458215125598E-3</v>
      </c>
      <c r="D13" s="56">
        <v>0</v>
      </c>
      <c r="E13" s="47">
        <v>0</v>
      </c>
      <c r="H13" s="128"/>
    </row>
    <row r="14" spans="1:8" s="53" customFormat="1" ht="18" customHeight="1" thickBot="1" x14ac:dyDescent="0.4">
      <c r="A14" s="48">
        <v>2020</v>
      </c>
      <c r="B14" s="49">
        <v>25506633.289999999</v>
      </c>
      <c r="C14" s="57">
        <v>4.3702079270858896E-2</v>
      </c>
      <c r="D14" s="57">
        <v>1.1369591490506537E-8</v>
      </c>
      <c r="E14" s="77">
        <v>0.28999999910593033</v>
      </c>
      <c r="H14" s="128"/>
    </row>
    <row r="15" spans="1:8" s="53" customFormat="1" ht="18" customHeight="1" thickTop="1" x14ac:dyDescent="0.35">
      <c r="A15" s="43">
        <v>2021</v>
      </c>
      <c r="B15" s="44">
        <v>25573109.219633773</v>
      </c>
      <c r="C15" s="56">
        <v>2.606221247546392E-3</v>
      </c>
      <c r="D15" s="56">
        <v>6.0420695986063144E-4</v>
      </c>
      <c r="E15" s="47">
        <v>15442.12033919245</v>
      </c>
      <c r="H15" s="128"/>
    </row>
    <row r="16" spans="1:8" s="53" customFormat="1" ht="18" customHeight="1" x14ac:dyDescent="0.35">
      <c r="A16" s="43">
        <v>2022</v>
      </c>
      <c r="B16" s="44">
        <v>25779076.376896322</v>
      </c>
      <c r="C16" s="56">
        <v>8.0540522270329262E-3</v>
      </c>
      <c r="D16" s="56">
        <v>7.3711344011662128E-4</v>
      </c>
      <c r="E16" s="47">
        <v>18988.107282120734</v>
      </c>
      <c r="H16" s="128"/>
    </row>
    <row r="17" spans="1:8" s="53" customFormat="1" ht="18" customHeight="1" x14ac:dyDescent="0.35">
      <c r="A17" s="43">
        <v>2023</v>
      </c>
      <c r="B17" s="44">
        <v>26080865.96742953</v>
      </c>
      <c r="C17" s="56">
        <v>1.1706765057094115E-2</v>
      </c>
      <c r="D17" s="56">
        <v>5.7995342281764728E-3</v>
      </c>
      <c r="E17" s="47">
        <v>150384.71358476207</v>
      </c>
      <c r="H17" s="128"/>
    </row>
    <row r="18" spans="1:8" s="53" customFormat="1" ht="18" customHeight="1" x14ac:dyDescent="0.35">
      <c r="A18" s="43">
        <v>2024</v>
      </c>
      <c r="B18" s="44">
        <v>26394476.382367201</v>
      </c>
      <c r="C18" s="56">
        <v>1.2024539956967617E-2</v>
      </c>
      <c r="D18" s="56">
        <v>1.0591713738603792E-2</v>
      </c>
      <c r="E18" s="47">
        <v>276632.72350428253</v>
      </c>
      <c r="H18" s="128"/>
    </row>
    <row r="19" spans="1:8" s="53" customFormat="1" ht="18" customHeight="1" x14ac:dyDescent="0.35">
      <c r="A19" s="43">
        <v>2025</v>
      </c>
      <c r="B19" s="44">
        <v>26670500.415147729</v>
      </c>
      <c r="C19" s="56">
        <v>1.0457643818421181E-2</v>
      </c>
      <c r="D19" s="56">
        <v>1.298344063748802E-2</v>
      </c>
      <c r="E19" s="47">
        <v>341836.64314813912</v>
      </c>
      <c r="H19" s="128"/>
    </row>
    <row r="20" spans="1:8" s="53" customFormat="1" ht="18" customHeight="1" x14ac:dyDescent="0.35">
      <c r="A20" s="43">
        <v>2026</v>
      </c>
      <c r="B20" s="44">
        <v>26923216.942831881</v>
      </c>
      <c r="C20" s="56">
        <v>9.4755075364323371E-3</v>
      </c>
      <c r="D20" s="56">
        <v>1.2813044296659859E-2</v>
      </c>
      <c r="E20" s="47">
        <v>340604.19466324151</v>
      </c>
      <c r="H20" s="128"/>
    </row>
    <row r="21" spans="1:8" s="53" customFormat="1" ht="18" customHeight="1" x14ac:dyDescent="0.35">
      <c r="A21" s="43">
        <v>2027</v>
      </c>
      <c r="B21" s="44">
        <v>27160977.993458401</v>
      </c>
      <c r="C21" s="56">
        <v>8.8310788094667636E-3</v>
      </c>
      <c r="D21" s="56">
        <v>1.2695980112864325E-2</v>
      </c>
      <c r="E21" s="47">
        <v>340512.10158103332</v>
      </c>
      <c r="H21" s="128"/>
    </row>
    <row r="22" spans="1:8" s="53" customFormat="1" ht="18" customHeight="1" x14ac:dyDescent="0.35">
      <c r="A22" s="43">
        <v>2028</v>
      </c>
      <c r="B22" s="44">
        <v>27411370.665528122</v>
      </c>
      <c r="C22" s="56">
        <v>9.2188385900546788E-3</v>
      </c>
      <c r="D22" s="56">
        <v>1.2638877559408401E-2</v>
      </c>
      <c r="E22" s="47">
        <v>342124.88307001814</v>
      </c>
      <c r="G22" s="171"/>
      <c r="H22" s="128"/>
    </row>
    <row r="23" spans="1:8" s="53" customFormat="1" ht="18" customHeight="1" x14ac:dyDescent="0.35">
      <c r="A23" s="43">
        <v>2029</v>
      </c>
      <c r="B23" s="44">
        <v>27673594.314666871</v>
      </c>
      <c r="C23" s="56">
        <v>9.5662363016568719E-3</v>
      </c>
      <c r="D23" s="56">
        <v>1.2632183552528709E-2</v>
      </c>
      <c r="E23" s="47">
        <v>345217.07745322958</v>
      </c>
      <c r="G23" s="171"/>
      <c r="H23" s="128"/>
    </row>
    <row r="24" spans="1:8" s="53" customFormat="1" ht="18" customHeight="1" x14ac:dyDescent="0.35">
      <c r="A24" s="43">
        <v>2030</v>
      </c>
      <c r="B24" s="44">
        <v>27946919.944740761</v>
      </c>
      <c r="C24" s="56">
        <v>9.8767665293491014E-3</v>
      </c>
      <c r="D24" s="56">
        <v>1.2667307689574026E-2</v>
      </c>
      <c r="E24" s="47">
        <v>349583.94650224224</v>
      </c>
      <c r="G24" s="171"/>
      <c r="H24" s="128"/>
    </row>
    <row r="25" spans="1:8" ht="21.75" customHeight="1" x14ac:dyDescent="0.35">
      <c r="A25" s="25" t="s">
        <v>4</v>
      </c>
      <c r="B25" s="3"/>
      <c r="C25" s="3"/>
      <c r="G25" s="128"/>
    </row>
    <row r="26" spans="1:8" s="29" customFormat="1" ht="21.75" customHeight="1" x14ac:dyDescent="0.35">
      <c r="A26" s="54" t="s">
        <v>144</v>
      </c>
      <c r="B26" s="30"/>
      <c r="C26" s="30"/>
      <c r="G26" s="128"/>
    </row>
    <row r="27" spans="1:8" ht="21.75" customHeight="1" x14ac:dyDescent="0.35">
      <c r="A27" s="30" t="s">
        <v>265</v>
      </c>
      <c r="B27" s="3"/>
      <c r="C27" s="3"/>
      <c r="G27" s="128"/>
    </row>
    <row r="28" spans="1:8" ht="21.75" customHeight="1" x14ac:dyDescent="0.35">
      <c r="A28" s="30" t="s">
        <v>267</v>
      </c>
      <c r="B28" s="3"/>
      <c r="C28" s="3"/>
    </row>
    <row r="29" spans="1:8" ht="21.75" customHeight="1" x14ac:dyDescent="0.35">
      <c r="A29" s="72" t="s">
        <v>266</v>
      </c>
    </row>
    <row r="30" spans="1:8" ht="21.75" customHeight="1" x14ac:dyDescent="0.35">
      <c r="A30" s="229" t="str">
        <f>Headings!F30</f>
        <v>Page 30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1:E1"/>
    <mergeCell ref="A2:E2"/>
    <mergeCell ref="A30:E30"/>
  </mergeCells>
  <pageMargins left="0.75" right="0.75" top="1" bottom="1" header="0.5" footer="0.5"/>
  <pageSetup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30577-98A9-4B1D-A4B2-E54E50772271}">
  <sheetPr>
    <pageSetUpPr fitToPage="1"/>
  </sheetPr>
  <dimension ref="A1:H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170" customWidth="1"/>
    <col min="2" max="2" width="20.7265625" style="170" customWidth="1"/>
    <col min="3" max="3" width="10.7265625" style="170" customWidth="1"/>
    <col min="4" max="5" width="17.7265625" style="171" customWidth="1"/>
    <col min="6" max="16384" width="10.7265625" style="171"/>
  </cols>
  <sheetData>
    <row r="1" spans="1:8" ht="20.399999999999999" x14ac:dyDescent="0.35">
      <c r="A1" s="238" t="str">
        <f>Headings!E31</f>
        <v>July 2021 Penalties and Interest on Delinquent Property Taxes Forecast</v>
      </c>
      <c r="B1" s="239"/>
      <c r="C1" s="239"/>
      <c r="D1" s="239"/>
      <c r="E1" s="239"/>
    </row>
    <row r="2" spans="1:8" ht="21.75" customHeight="1" x14ac:dyDescent="0.35">
      <c r="A2" s="230" t="s">
        <v>86</v>
      </c>
      <c r="B2" s="231"/>
      <c r="C2" s="231"/>
      <c r="D2" s="231"/>
      <c r="E2" s="231"/>
    </row>
    <row r="4" spans="1:8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  <c r="E4" s="35" t="str">
        <f>Headings!F51</f>
        <v>$ Change from March 2021 Forecast</v>
      </c>
    </row>
    <row r="5" spans="1:8" s="53" customFormat="1" ht="18" customHeight="1" x14ac:dyDescent="0.35">
      <c r="A5" s="38">
        <v>2011</v>
      </c>
      <c r="B5" s="39">
        <v>21889467.019999981</v>
      </c>
      <c r="C5" s="78" t="s">
        <v>80</v>
      </c>
      <c r="D5" s="41">
        <v>0</v>
      </c>
      <c r="E5" s="42">
        <v>0</v>
      </c>
      <c r="G5" s="128"/>
    </row>
    <row r="6" spans="1:8" s="53" customFormat="1" ht="18" customHeight="1" x14ac:dyDescent="0.35">
      <c r="A6" s="43">
        <v>2012</v>
      </c>
      <c r="B6" s="44">
        <v>21475855.979999989</v>
      </c>
      <c r="C6" s="56">
        <v>-1.8895436769752472E-2</v>
      </c>
      <c r="D6" s="56">
        <v>0</v>
      </c>
      <c r="E6" s="47">
        <v>0</v>
      </c>
      <c r="G6" s="128"/>
    </row>
    <row r="7" spans="1:8" s="53" customFormat="1" ht="18" customHeight="1" x14ac:dyDescent="0.35">
      <c r="A7" s="43">
        <v>2013</v>
      </c>
      <c r="B7" s="44">
        <v>20868553</v>
      </c>
      <c r="C7" s="56">
        <v>-2.8278406251446175E-2</v>
      </c>
      <c r="D7" s="56">
        <v>0</v>
      </c>
      <c r="E7" s="47">
        <v>0</v>
      </c>
      <c r="G7" s="128"/>
    </row>
    <row r="8" spans="1:8" s="53" customFormat="1" ht="18" customHeight="1" x14ac:dyDescent="0.35">
      <c r="A8" s="43">
        <v>2014</v>
      </c>
      <c r="B8" s="44">
        <v>20992713.189999968</v>
      </c>
      <c r="C8" s="56">
        <v>5.9496310069973024E-3</v>
      </c>
      <c r="D8" s="56">
        <v>0</v>
      </c>
      <c r="E8" s="47">
        <v>0</v>
      </c>
      <c r="G8" s="128"/>
    </row>
    <row r="9" spans="1:8" s="53" customFormat="1" ht="18" customHeight="1" x14ac:dyDescent="0.35">
      <c r="A9" s="43">
        <v>2015</v>
      </c>
      <c r="B9" s="44">
        <v>20035786.429999992</v>
      </c>
      <c r="C9" s="56">
        <v>-4.5583758104017491E-2</v>
      </c>
      <c r="D9" s="56">
        <v>0</v>
      </c>
      <c r="E9" s="47">
        <v>0</v>
      </c>
      <c r="G9" s="128"/>
    </row>
    <row r="10" spans="1:8" s="53" customFormat="1" ht="18" customHeight="1" x14ac:dyDescent="0.35">
      <c r="A10" s="43">
        <v>2016</v>
      </c>
      <c r="B10" s="44">
        <v>17563229.40999997</v>
      </c>
      <c r="C10" s="56">
        <v>-0.12340703613699</v>
      </c>
      <c r="D10" s="56">
        <v>0</v>
      </c>
      <c r="E10" s="47">
        <v>0</v>
      </c>
      <c r="G10" s="128"/>
    </row>
    <row r="11" spans="1:8" s="53" customFormat="1" ht="18" customHeight="1" x14ac:dyDescent="0.35">
      <c r="A11" s="43">
        <v>2017</v>
      </c>
      <c r="B11" s="44">
        <v>19839056.089999989</v>
      </c>
      <c r="C11" s="56">
        <v>0.12957905558668115</v>
      </c>
      <c r="D11" s="56">
        <v>0</v>
      </c>
      <c r="E11" s="47">
        <v>0</v>
      </c>
      <c r="G11" s="128"/>
    </row>
    <row r="12" spans="1:8" s="53" customFormat="1" ht="18" customHeight="1" x14ac:dyDescent="0.35">
      <c r="A12" s="43">
        <v>2018</v>
      </c>
      <c r="B12" s="44">
        <v>20836238.569999989</v>
      </c>
      <c r="C12" s="56">
        <v>5.0263605056423799E-2</v>
      </c>
      <c r="D12" s="56">
        <v>0</v>
      </c>
      <c r="E12" s="47">
        <v>0</v>
      </c>
      <c r="H12" s="128"/>
    </row>
    <row r="13" spans="1:8" s="53" customFormat="1" ht="18" customHeight="1" x14ac:dyDescent="0.35">
      <c r="A13" s="43">
        <v>2019</v>
      </c>
      <c r="B13" s="44">
        <v>21270217.999999989</v>
      </c>
      <c r="C13" s="56">
        <v>2.082810813199476E-2</v>
      </c>
      <c r="D13" s="56">
        <v>0</v>
      </c>
      <c r="E13" s="47">
        <v>0</v>
      </c>
      <c r="H13" s="128"/>
    </row>
    <row r="14" spans="1:8" s="53" customFormat="1" ht="18" customHeight="1" thickBot="1" x14ac:dyDescent="0.4">
      <c r="A14" s="48">
        <v>2020</v>
      </c>
      <c r="B14" s="49">
        <v>20769540.999999966</v>
      </c>
      <c r="C14" s="57">
        <v>-2.3538874871899429E-2</v>
      </c>
      <c r="D14" s="57">
        <v>0</v>
      </c>
      <c r="E14" s="77">
        <v>0</v>
      </c>
      <c r="H14" s="128"/>
    </row>
    <row r="15" spans="1:8" s="53" customFormat="1" ht="18" customHeight="1" thickTop="1" x14ac:dyDescent="0.35">
      <c r="A15" s="43">
        <v>2021</v>
      </c>
      <c r="B15" s="44">
        <v>25934720.441980816</v>
      </c>
      <c r="C15" s="56">
        <v>0.2486901102908754</v>
      </c>
      <c r="D15" s="56">
        <v>6.6094330524891776E-2</v>
      </c>
      <c r="E15" s="47">
        <v>1607867.0863196403</v>
      </c>
      <c r="H15" s="128"/>
    </row>
    <row r="16" spans="1:8" s="53" customFormat="1" ht="18" customHeight="1" x14ac:dyDescent="0.35">
      <c r="A16" s="43">
        <v>2022</v>
      </c>
      <c r="B16" s="44">
        <v>22660077.801470578</v>
      </c>
      <c r="C16" s="56">
        <v>-0.12626481352810492</v>
      </c>
      <c r="D16" s="56">
        <v>2.0857938587194758E-2</v>
      </c>
      <c r="E16" s="47">
        <v>462985.58623958752</v>
      </c>
      <c r="H16" s="128"/>
    </row>
    <row r="17" spans="1:8" s="53" customFormat="1" ht="18" customHeight="1" x14ac:dyDescent="0.35">
      <c r="A17" s="43">
        <v>2023</v>
      </c>
      <c r="B17" s="44">
        <v>22260587.56393718</v>
      </c>
      <c r="C17" s="56">
        <v>-1.762969399458425E-2</v>
      </c>
      <c r="D17" s="56">
        <v>-2.5615404750055637E-3</v>
      </c>
      <c r="E17" s="47">
        <v>-57167.833762481809</v>
      </c>
      <c r="H17" s="128"/>
    </row>
    <row r="18" spans="1:8" s="53" customFormat="1" ht="18" customHeight="1" x14ac:dyDescent="0.35">
      <c r="A18" s="43">
        <v>2024</v>
      </c>
      <c r="B18" s="44">
        <v>22806607.806323111</v>
      </c>
      <c r="C18" s="56">
        <v>2.4528563804420811E-2</v>
      </c>
      <c r="D18" s="56">
        <v>7.0266854658078692E-3</v>
      </c>
      <c r="E18" s="47">
        <v>159136.65636670217</v>
      </c>
      <c r="H18" s="128"/>
    </row>
    <row r="19" spans="1:8" s="53" customFormat="1" ht="18" customHeight="1" x14ac:dyDescent="0.35">
      <c r="A19" s="43">
        <v>2025</v>
      </c>
      <c r="B19" s="44">
        <v>23023082.710020248</v>
      </c>
      <c r="C19" s="56">
        <v>9.4917624547881108E-3</v>
      </c>
      <c r="D19" s="56">
        <v>4.3801702402981313E-3</v>
      </c>
      <c r="E19" s="47">
        <v>100405.22972713038</v>
      </c>
      <c r="H19" s="128"/>
    </row>
    <row r="20" spans="1:8" s="53" customFormat="1" ht="18" customHeight="1" x14ac:dyDescent="0.35">
      <c r="A20" s="43">
        <v>2026</v>
      </c>
      <c r="B20" s="44">
        <v>23465711.098280676</v>
      </c>
      <c r="C20" s="56">
        <v>1.9225417978791626E-2</v>
      </c>
      <c r="D20" s="56">
        <v>1.3196401139133895E-2</v>
      </c>
      <c r="E20" s="47">
        <v>305629.7242269963</v>
      </c>
      <c r="H20" s="128"/>
    </row>
    <row r="21" spans="1:8" s="53" customFormat="1" ht="18" customHeight="1" x14ac:dyDescent="0.35">
      <c r="A21" s="43">
        <v>2027</v>
      </c>
      <c r="B21" s="44">
        <v>23841689.428564519</v>
      </c>
      <c r="C21" s="56">
        <v>1.6022456285647912E-2</v>
      </c>
      <c r="D21" s="56">
        <v>1.6736022552073848E-2</v>
      </c>
      <c r="E21" s="47">
        <v>392447.04928860813</v>
      </c>
      <c r="H21" s="128"/>
    </row>
    <row r="22" spans="1:8" s="53" customFormat="1" ht="18" customHeight="1" x14ac:dyDescent="0.35">
      <c r="A22" s="43">
        <v>2028</v>
      </c>
      <c r="B22" s="44">
        <v>24150647.489438001</v>
      </c>
      <c r="C22" s="56">
        <v>1.2958731880104102E-2</v>
      </c>
      <c r="D22" s="56">
        <v>1.9015873125638683E-2</v>
      </c>
      <c r="E22" s="47">
        <v>450675.65743851289</v>
      </c>
      <c r="G22" s="171"/>
      <c r="H22" s="128"/>
    </row>
    <row r="23" spans="1:8" s="53" customFormat="1" ht="18" customHeight="1" x14ac:dyDescent="0.35">
      <c r="A23" s="43">
        <v>2029</v>
      </c>
      <c r="B23" s="44">
        <v>24439995.284375802</v>
      </c>
      <c r="C23" s="56">
        <v>1.1980953929468852E-2</v>
      </c>
      <c r="D23" s="56">
        <v>2.2734150945985521E-2</v>
      </c>
      <c r="E23" s="47">
        <v>543271.72061306983</v>
      </c>
      <c r="G23" s="171"/>
      <c r="H23" s="128"/>
    </row>
    <row r="24" spans="1:8" s="53" customFormat="1" ht="18" customHeight="1" x14ac:dyDescent="0.35">
      <c r="A24" s="43">
        <v>2030</v>
      </c>
      <c r="B24" s="44">
        <v>24678938.684860948</v>
      </c>
      <c r="C24" s="56">
        <v>9.776736767126204E-3</v>
      </c>
      <c r="D24" s="56">
        <v>2.0898749688711415E-2</v>
      </c>
      <c r="E24" s="47">
        <v>505200.89510858059</v>
      </c>
      <c r="G24" s="171"/>
      <c r="H24" s="128"/>
    </row>
    <row r="25" spans="1:8" ht="21.75" customHeight="1" x14ac:dyDescent="0.35">
      <c r="A25" s="25" t="s">
        <v>4</v>
      </c>
      <c r="B25" s="3"/>
      <c r="C25" s="3"/>
      <c r="G25" s="128"/>
    </row>
    <row r="26" spans="1:8" s="29" customFormat="1" ht="21.75" customHeight="1" x14ac:dyDescent="0.35">
      <c r="A26" s="30" t="s">
        <v>268</v>
      </c>
      <c r="B26" s="30"/>
      <c r="C26" s="30"/>
      <c r="G26" s="128"/>
    </row>
    <row r="27" spans="1:8" ht="21.75" customHeight="1" x14ac:dyDescent="0.35">
      <c r="A27" s="30" t="s">
        <v>259</v>
      </c>
      <c r="B27" s="3"/>
      <c r="C27" s="3"/>
      <c r="G27" s="128"/>
    </row>
    <row r="28" spans="1:8" ht="21.75" customHeight="1" x14ac:dyDescent="0.35">
      <c r="A28" s="72" t="s">
        <v>260</v>
      </c>
      <c r="B28" s="3"/>
      <c r="C28" s="3"/>
    </row>
    <row r="29" spans="1:8" ht="21.75" customHeight="1" x14ac:dyDescent="0.35">
      <c r="A29" s="119"/>
    </row>
    <row r="30" spans="1:8" ht="21.75" customHeight="1" x14ac:dyDescent="0.35">
      <c r="A30" s="229" t="str">
        <f>Headings!F31</f>
        <v>Page 31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1:E1"/>
    <mergeCell ref="A2:E2"/>
    <mergeCell ref="A30:E30"/>
  </mergeCells>
  <pageMargins left="0.75" right="0.75" top="1" bottom="1" header="0.5" footer="0.5"/>
  <pageSetup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E40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Headings!E32</f>
        <v>July 2021 Current Expense Property Tax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39">
        <v>278152152</v>
      </c>
      <c r="C5" s="74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2012</v>
      </c>
      <c r="B6" s="44">
        <v>284318327</v>
      </c>
      <c r="C6" s="45">
        <v>2.2168352664767355E-2</v>
      </c>
      <c r="D6" s="46">
        <v>0</v>
      </c>
      <c r="E6" s="47">
        <v>0</v>
      </c>
    </row>
    <row r="7" spans="1:5" s="53" customFormat="1" ht="18" customHeight="1" x14ac:dyDescent="0.35">
      <c r="A7" s="43">
        <v>2013</v>
      </c>
      <c r="B7" s="44">
        <v>313137887</v>
      </c>
      <c r="C7" s="46">
        <v>0.10136370843234466</v>
      </c>
      <c r="D7" s="46">
        <v>0</v>
      </c>
      <c r="E7" s="47">
        <v>0</v>
      </c>
    </row>
    <row r="8" spans="1:5" s="53" customFormat="1" ht="18" customHeight="1" x14ac:dyDescent="0.35">
      <c r="A8" s="43">
        <v>2014</v>
      </c>
      <c r="B8" s="69">
        <v>320290885</v>
      </c>
      <c r="C8" s="56">
        <v>2.2842965661322268E-2</v>
      </c>
      <c r="D8" s="46">
        <v>0</v>
      </c>
      <c r="E8" s="47">
        <v>0</v>
      </c>
    </row>
    <row r="9" spans="1:5" s="53" customFormat="1" ht="18" customHeight="1" x14ac:dyDescent="0.35">
      <c r="A9" s="43">
        <v>2015</v>
      </c>
      <c r="B9" s="69">
        <v>327660659</v>
      </c>
      <c r="C9" s="56">
        <v>2.3009627638950869E-2</v>
      </c>
      <c r="D9" s="46">
        <v>0</v>
      </c>
      <c r="E9" s="47">
        <v>0</v>
      </c>
    </row>
    <row r="10" spans="1:5" s="53" customFormat="1" ht="18" customHeight="1" x14ac:dyDescent="0.35">
      <c r="A10" s="43">
        <v>2016</v>
      </c>
      <c r="B10" s="69">
        <v>336385866</v>
      </c>
      <c r="C10" s="56">
        <v>2.6628790366926447E-2</v>
      </c>
      <c r="D10" s="46">
        <v>0</v>
      </c>
      <c r="E10" s="47">
        <v>0</v>
      </c>
    </row>
    <row r="11" spans="1:5" s="53" customFormat="1" ht="18" customHeight="1" x14ac:dyDescent="0.35">
      <c r="A11" s="43">
        <v>2017</v>
      </c>
      <c r="B11" s="69">
        <v>346643924</v>
      </c>
      <c r="C11" s="56">
        <v>3.0494913838026605E-2</v>
      </c>
      <c r="D11" s="46">
        <v>0</v>
      </c>
      <c r="E11" s="47">
        <v>0</v>
      </c>
    </row>
    <row r="12" spans="1:5" s="53" customFormat="1" ht="18" customHeight="1" x14ac:dyDescent="0.35">
      <c r="A12" s="43">
        <v>2018</v>
      </c>
      <c r="B12" s="69">
        <v>358276382</v>
      </c>
      <c r="C12" s="56">
        <v>3.3557368800152476E-2</v>
      </c>
      <c r="D12" s="46">
        <v>0</v>
      </c>
      <c r="E12" s="47">
        <v>0</v>
      </c>
    </row>
    <row r="13" spans="1:5" s="53" customFormat="1" ht="18" customHeight="1" x14ac:dyDescent="0.35">
      <c r="A13" s="43">
        <v>2019</v>
      </c>
      <c r="B13" s="69">
        <v>369308535</v>
      </c>
      <c r="C13" s="56">
        <v>3.0792297662534773E-2</v>
      </c>
      <c r="D13" s="46">
        <v>0</v>
      </c>
      <c r="E13" s="47">
        <v>0</v>
      </c>
    </row>
    <row r="14" spans="1:5" s="53" customFormat="1" ht="18" customHeight="1" x14ac:dyDescent="0.35">
      <c r="A14" s="43">
        <v>2020</v>
      </c>
      <c r="B14" s="69">
        <v>379849947.59997839</v>
      </c>
      <c r="C14" s="56">
        <v>2.8543647386807258E-2</v>
      </c>
      <c r="D14" s="46">
        <v>0</v>
      </c>
      <c r="E14" s="47">
        <v>0</v>
      </c>
    </row>
    <row r="15" spans="1:5" s="53" customFormat="1" ht="18" customHeight="1" thickBot="1" x14ac:dyDescent="0.4">
      <c r="A15" s="48">
        <v>2021</v>
      </c>
      <c r="B15" s="68">
        <v>389618952</v>
      </c>
      <c r="C15" s="57">
        <v>2.5718061728704944E-2</v>
      </c>
      <c r="D15" s="55">
        <v>0</v>
      </c>
      <c r="E15" s="77">
        <v>0</v>
      </c>
    </row>
    <row r="16" spans="1:5" s="53" customFormat="1" ht="18" customHeight="1" thickTop="1" x14ac:dyDescent="0.35">
      <c r="A16" s="43">
        <v>2022</v>
      </c>
      <c r="B16" s="69">
        <v>400235876.12253726</v>
      </c>
      <c r="C16" s="56">
        <v>2.7249506390893519E-2</v>
      </c>
      <c r="D16" s="46">
        <v>2.4551290985130869E-3</v>
      </c>
      <c r="E16" s="47">
        <v>980224.16885733604</v>
      </c>
    </row>
    <row r="17" spans="1:5" s="53" customFormat="1" ht="18" customHeight="1" x14ac:dyDescent="0.35">
      <c r="A17" s="43">
        <v>2023</v>
      </c>
      <c r="B17" s="69">
        <v>410105760.59636879</v>
      </c>
      <c r="C17" s="56">
        <v>2.4660169321776948E-2</v>
      </c>
      <c r="D17" s="46">
        <v>3.6464259115591702E-3</v>
      </c>
      <c r="E17" s="47">
        <v>1489987.1441878676</v>
      </c>
    </row>
    <row r="18" spans="1:5" s="53" customFormat="1" ht="18" customHeight="1" x14ac:dyDescent="0.35">
      <c r="A18" s="43">
        <v>2024</v>
      </c>
      <c r="B18" s="69">
        <v>419866894.31405091</v>
      </c>
      <c r="C18" s="56">
        <v>2.3801503552370651E-2</v>
      </c>
      <c r="D18" s="46">
        <v>4.4186569485908933E-3</v>
      </c>
      <c r="E18" s="47">
        <v>1847086.1300806999</v>
      </c>
    </row>
    <row r="19" spans="1:5" s="53" customFormat="1" ht="18" customHeight="1" x14ac:dyDescent="0.35">
      <c r="A19" s="43">
        <v>2025</v>
      </c>
      <c r="B19" s="69">
        <v>429602943.26116914</v>
      </c>
      <c r="C19" s="56">
        <v>2.3188417755642066E-2</v>
      </c>
      <c r="D19" s="46">
        <v>5.0401951255831801E-3</v>
      </c>
      <c r="E19" s="47">
        <v>2154423.943502605</v>
      </c>
    </row>
    <row r="20" spans="1:5" s="53" customFormat="1" ht="18" customHeight="1" x14ac:dyDescent="0.35">
      <c r="A20" s="43">
        <v>2026</v>
      </c>
      <c r="B20" s="69">
        <v>439468549.25374115</v>
      </c>
      <c r="C20" s="56">
        <v>2.2964474865281304E-2</v>
      </c>
      <c r="D20" s="46">
        <v>5.6030067680001849E-3</v>
      </c>
      <c r="E20" s="47">
        <v>2448625.5900386572</v>
      </c>
    </row>
    <row r="21" spans="1:5" s="53" customFormat="1" ht="18" customHeight="1" x14ac:dyDescent="0.35">
      <c r="A21" s="43">
        <v>2027</v>
      </c>
      <c r="B21" s="69">
        <v>449463388.36804962</v>
      </c>
      <c r="C21" s="56">
        <v>2.274301342219065E-2</v>
      </c>
      <c r="D21" s="46">
        <v>6.2989391323795552E-3</v>
      </c>
      <c r="E21" s="47">
        <v>2813420.9581939578</v>
      </c>
    </row>
    <row r="22" spans="1:5" s="53" customFormat="1" ht="18" customHeight="1" x14ac:dyDescent="0.35">
      <c r="A22" s="43">
        <v>2028</v>
      </c>
      <c r="B22" s="69">
        <v>459532682.2602616</v>
      </c>
      <c r="C22" s="56">
        <v>2.2402923470079328E-2</v>
      </c>
      <c r="D22" s="46">
        <v>6.798417753770325E-3</v>
      </c>
      <c r="E22" s="47">
        <v>3102999.6575539708</v>
      </c>
    </row>
    <row r="23" spans="1:5" s="53" customFormat="1" ht="18" customHeight="1" x14ac:dyDescent="0.35">
      <c r="A23" s="43">
        <v>2029</v>
      </c>
      <c r="B23" s="69">
        <v>469733848.80853432</v>
      </c>
      <c r="C23" s="56">
        <v>2.2199001163741405E-2</v>
      </c>
      <c r="D23" s="46">
        <v>7.4214009867343833E-3</v>
      </c>
      <c r="E23" s="47">
        <v>3460402.2166252732</v>
      </c>
    </row>
    <row r="24" spans="1:5" s="53" customFormat="1" ht="18" customHeight="1" x14ac:dyDescent="0.35">
      <c r="A24" s="43">
        <v>2030</v>
      </c>
      <c r="B24" s="69">
        <v>480073230.91268915</v>
      </c>
      <c r="C24" s="56">
        <v>2.2011149782755313E-2</v>
      </c>
      <c r="D24" s="46">
        <v>8.2061323096671579E-3</v>
      </c>
      <c r="E24" s="47">
        <v>3907479.160212934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26" t="s">
        <v>115</v>
      </c>
      <c r="B26" s="3"/>
      <c r="C26" s="3"/>
    </row>
    <row r="27" spans="1:5" ht="21.75" customHeight="1" x14ac:dyDescent="0.35">
      <c r="A27" s="30" t="s">
        <v>184</v>
      </c>
      <c r="B27" s="3"/>
      <c r="C27" s="3"/>
    </row>
    <row r="28" spans="1:5" ht="21.75" customHeight="1" x14ac:dyDescent="0.35">
      <c r="A28" s="30" t="s">
        <v>173</v>
      </c>
      <c r="B28" s="3"/>
      <c r="C28" s="3"/>
    </row>
    <row r="29" spans="1:5" ht="21.75" customHeight="1" x14ac:dyDescent="0.35">
      <c r="A29" s="72" t="s">
        <v>143</v>
      </c>
      <c r="B29" s="19"/>
      <c r="C29" s="19"/>
    </row>
    <row r="30" spans="1:5" ht="21.75" customHeight="1" x14ac:dyDescent="0.35">
      <c r="A30" s="229" t="str">
        <f>Headings!F32</f>
        <v>Page 32</v>
      </c>
      <c r="B30" s="232"/>
      <c r="C30" s="232"/>
      <c r="D30" s="232"/>
      <c r="E30" s="231"/>
    </row>
    <row r="34" spans="1:2" ht="21.75" customHeight="1" x14ac:dyDescent="0.35">
      <c r="A34" s="30"/>
      <c r="B34" s="7"/>
    </row>
    <row r="35" spans="1:2" ht="21.75" customHeight="1" x14ac:dyDescent="0.35">
      <c r="B35" s="7"/>
    </row>
    <row r="36" spans="1:2" ht="21.75" customHeight="1" x14ac:dyDescent="0.35">
      <c r="A36" s="6"/>
      <c r="B36" s="7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</sheetData>
  <mergeCells count="3">
    <mergeCell ref="A30:E30"/>
    <mergeCell ref="A1:E1"/>
    <mergeCell ref="A2:E2"/>
  </mergeCells>
  <phoneticPr fontId="4"/>
  <pageMargins left="0.75" right="0.75" top="1" bottom="1" header="0.5" footer="0.5"/>
  <pageSetup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E40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Headings!E33</f>
        <v>July 2021 Dev. Disabilities &amp; Mental Health Property Tax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39">
        <v>5737359</v>
      </c>
      <c r="C5" s="74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2012</v>
      </c>
      <c r="B6" s="44">
        <v>5838960</v>
      </c>
      <c r="C6" s="45">
        <v>1.7708670487588396E-2</v>
      </c>
      <c r="D6" s="46">
        <v>0</v>
      </c>
      <c r="E6" s="47">
        <v>0</v>
      </c>
    </row>
    <row r="7" spans="1:5" s="53" customFormat="1" ht="18" customHeight="1" x14ac:dyDescent="0.35">
      <c r="A7" s="43">
        <v>2013</v>
      </c>
      <c r="B7" s="44">
        <v>5944036</v>
      </c>
      <c r="C7" s="46">
        <v>1.7995670461863122E-2</v>
      </c>
      <c r="D7" s="46">
        <v>0</v>
      </c>
      <c r="E7" s="47">
        <v>0</v>
      </c>
    </row>
    <row r="8" spans="1:5" s="53" customFormat="1" ht="18" customHeight="1" x14ac:dyDescent="0.35">
      <c r="A8" s="43">
        <v>2014</v>
      </c>
      <c r="B8" s="44">
        <v>6068166</v>
      </c>
      <c r="C8" s="45">
        <v>2.0883117127823647E-2</v>
      </c>
      <c r="D8" s="46">
        <v>0</v>
      </c>
      <c r="E8" s="47">
        <v>0</v>
      </c>
    </row>
    <row r="9" spans="1:5" s="53" customFormat="1" ht="18" customHeight="1" x14ac:dyDescent="0.35">
      <c r="A9" s="43">
        <v>2015</v>
      </c>
      <c r="B9" s="44">
        <v>6196773</v>
      </c>
      <c r="C9" s="45">
        <v>2.1193718167894504E-2</v>
      </c>
      <c r="D9" s="46">
        <v>0</v>
      </c>
      <c r="E9" s="47">
        <v>0</v>
      </c>
    </row>
    <row r="10" spans="1:5" s="53" customFormat="1" ht="18" customHeight="1" x14ac:dyDescent="0.35">
      <c r="A10" s="43">
        <v>2016</v>
      </c>
      <c r="B10" s="44">
        <v>6366874</v>
      </c>
      <c r="C10" s="45">
        <v>2.7449932408368127E-2</v>
      </c>
      <c r="D10" s="46">
        <v>0</v>
      </c>
      <c r="E10" s="47">
        <v>0</v>
      </c>
    </row>
    <row r="11" spans="1:5" s="53" customFormat="1" ht="18" customHeight="1" x14ac:dyDescent="0.35">
      <c r="A11" s="43">
        <v>2017</v>
      </c>
      <c r="B11" s="44">
        <v>6554111</v>
      </c>
      <c r="C11" s="45">
        <v>2.9407995195130265E-2</v>
      </c>
      <c r="D11" s="46">
        <v>0</v>
      </c>
      <c r="E11" s="47">
        <v>0</v>
      </c>
    </row>
    <row r="12" spans="1:5" s="53" customFormat="1" ht="18" customHeight="1" x14ac:dyDescent="0.35">
      <c r="A12" s="43">
        <v>2018</v>
      </c>
      <c r="B12" s="44">
        <v>6762538</v>
      </c>
      <c r="C12" s="45">
        <v>3.1800956681997006E-2</v>
      </c>
      <c r="D12" s="46">
        <v>0</v>
      </c>
      <c r="E12" s="47">
        <v>0</v>
      </c>
    </row>
    <row r="13" spans="1:5" s="53" customFormat="1" ht="18" customHeight="1" x14ac:dyDescent="0.35">
      <c r="A13" s="43">
        <v>2019</v>
      </c>
      <c r="B13" s="44">
        <v>6978846</v>
      </c>
      <c r="C13" s="45">
        <v>3.1986215826069975E-2</v>
      </c>
      <c r="D13" s="46">
        <v>0</v>
      </c>
      <c r="E13" s="47">
        <v>0</v>
      </c>
    </row>
    <row r="14" spans="1:5" s="53" customFormat="1" ht="18" customHeight="1" x14ac:dyDescent="0.35">
      <c r="A14" s="43">
        <v>2020</v>
      </c>
      <c r="B14" s="44">
        <v>7175843.3465132145</v>
      </c>
      <c r="C14" s="45">
        <v>2.8227782431825332E-2</v>
      </c>
      <c r="D14" s="46">
        <v>0</v>
      </c>
      <c r="E14" s="47">
        <v>0</v>
      </c>
    </row>
    <row r="15" spans="1:5" s="53" customFormat="1" ht="18" customHeight="1" thickBot="1" x14ac:dyDescent="0.4">
      <c r="A15" s="48">
        <v>2021</v>
      </c>
      <c r="B15" s="49">
        <v>7371146</v>
      </c>
      <c r="C15" s="50">
        <v>2.721668298147617E-2</v>
      </c>
      <c r="D15" s="55">
        <v>0</v>
      </c>
      <c r="E15" s="77">
        <v>0</v>
      </c>
    </row>
    <row r="16" spans="1:5" s="53" customFormat="1" ht="18" customHeight="1" thickTop="1" x14ac:dyDescent="0.35">
      <c r="A16" s="43">
        <v>2022</v>
      </c>
      <c r="B16" s="44">
        <v>7570006.9125948856</v>
      </c>
      <c r="C16" s="45">
        <v>2.6978289752351392E-2</v>
      </c>
      <c r="D16" s="46">
        <v>2.2888325258789699E-3</v>
      </c>
      <c r="E16" s="47">
        <v>17286.91119805444</v>
      </c>
    </row>
    <row r="17" spans="1:5" s="53" customFormat="1" ht="18" customHeight="1" x14ac:dyDescent="0.35">
      <c r="A17" s="43">
        <v>2023</v>
      </c>
      <c r="B17" s="44">
        <v>7755866.8833309347</v>
      </c>
      <c r="C17" s="45">
        <v>2.4552153370800411E-2</v>
      </c>
      <c r="D17" s="46">
        <v>3.488135842888207E-3</v>
      </c>
      <c r="E17" s="47">
        <v>26959.47894360777</v>
      </c>
    </row>
    <row r="18" spans="1:5" s="53" customFormat="1" ht="18" customHeight="1" x14ac:dyDescent="0.35">
      <c r="A18" s="43">
        <v>2024</v>
      </c>
      <c r="B18" s="44">
        <v>7939581.9805372963</v>
      </c>
      <c r="C18" s="45">
        <v>2.3687242183231039E-2</v>
      </c>
      <c r="D18" s="46">
        <v>4.2550939490946238E-3</v>
      </c>
      <c r="E18" s="47">
        <v>33640.523655076511</v>
      </c>
    </row>
    <row r="19" spans="1:5" s="53" customFormat="1" ht="18" customHeight="1" x14ac:dyDescent="0.35">
      <c r="A19" s="43">
        <v>2025</v>
      </c>
      <c r="B19" s="44">
        <v>8122968.2248173449</v>
      </c>
      <c r="C19" s="45">
        <v>2.3097720349710249E-2</v>
      </c>
      <c r="D19" s="46">
        <v>4.8844614472498549E-3</v>
      </c>
      <c r="E19" s="47">
        <v>39483.469646065496</v>
      </c>
    </row>
    <row r="20" spans="1:5" s="53" customFormat="1" ht="18" customHeight="1" x14ac:dyDescent="0.35">
      <c r="A20" s="43">
        <v>2026</v>
      </c>
      <c r="B20" s="44">
        <v>8308795.2427079957</v>
      </c>
      <c r="C20" s="45">
        <v>2.2876738249807627E-2</v>
      </c>
      <c r="D20" s="46">
        <v>5.4740365301719773E-3</v>
      </c>
      <c r="E20" s="47">
        <v>45235.030471061356</v>
      </c>
    </row>
    <row r="21" spans="1:5" s="53" customFormat="1" ht="18" customHeight="1" x14ac:dyDescent="0.35">
      <c r="A21" s="43">
        <v>2027</v>
      </c>
      <c r="B21" s="44">
        <v>8496994.4398603477</v>
      </c>
      <c r="C21" s="45">
        <v>2.2650599955212458E-2</v>
      </c>
      <c r="D21" s="46">
        <v>6.1881454060810359E-3</v>
      </c>
      <c r="E21" s="47">
        <v>52257.261575365439</v>
      </c>
    </row>
    <row r="22" spans="1:5" s="53" customFormat="1" ht="18" customHeight="1" x14ac:dyDescent="0.35">
      <c r="A22" s="43">
        <v>2028</v>
      </c>
      <c r="B22" s="44">
        <v>8686524.9321758877</v>
      </c>
      <c r="C22" s="45">
        <v>2.2305592131075302E-2</v>
      </c>
      <c r="D22" s="46">
        <v>6.6926246131779887E-3</v>
      </c>
      <c r="E22" s="47">
        <v>57749.157133642584</v>
      </c>
    </row>
    <row r="23" spans="1:5" s="53" customFormat="1" ht="18" customHeight="1" x14ac:dyDescent="0.35">
      <c r="A23" s="43">
        <v>2029</v>
      </c>
      <c r="B23" s="44">
        <v>8878455.6325411871</v>
      </c>
      <c r="C23" s="45">
        <v>2.2095222412171545E-2</v>
      </c>
      <c r="D23" s="46">
        <v>7.3136310178421038E-3</v>
      </c>
      <c r="E23" s="47">
        <v>64462.29506402649</v>
      </c>
    </row>
    <row r="24" spans="1:5" s="53" customFormat="1" ht="18" customHeight="1" x14ac:dyDescent="0.35">
      <c r="A24" s="43">
        <v>2030</v>
      </c>
      <c r="B24" s="44">
        <v>9072980.3461379725</v>
      </c>
      <c r="C24" s="45">
        <v>2.1909746655016882E-2</v>
      </c>
      <c r="D24" s="46">
        <v>8.0899925634316805E-3</v>
      </c>
      <c r="E24" s="47">
        <v>72811.300647644326</v>
      </c>
    </row>
    <row r="25" spans="1:5" ht="21.75" customHeight="1" x14ac:dyDescent="0.35">
      <c r="A25" s="25" t="s">
        <v>4</v>
      </c>
      <c r="B25" s="3"/>
      <c r="C25" s="19"/>
    </row>
    <row r="26" spans="1:5" ht="21.75" customHeight="1" x14ac:dyDescent="0.35">
      <c r="A26" s="26" t="s">
        <v>115</v>
      </c>
      <c r="B26" s="3"/>
      <c r="C26" s="3"/>
    </row>
    <row r="27" spans="1:5" ht="21.75" customHeight="1" x14ac:dyDescent="0.35">
      <c r="A27" s="26"/>
      <c r="B27" s="3"/>
      <c r="C27" s="3"/>
    </row>
    <row r="28" spans="1:5" ht="21.75" customHeight="1" x14ac:dyDescent="0.35">
      <c r="A28" s="120"/>
      <c r="B28" s="3"/>
      <c r="C28" s="3"/>
    </row>
    <row r="29" spans="1:5" ht="21.75" customHeight="1" x14ac:dyDescent="0.35">
      <c r="A29" s="3"/>
      <c r="B29" s="19"/>
      <c r="C29" s="19"/>
    </row>
    <row r="30" spans="1:5" ht="21.75" customHeight="1" x14ac:dyDescent="0.35">
      <c r="A30" s="229" t="str">
        <f>Headings!F33</f>
        <v>Page 33</v>
      </c>
      <c r="B30" s="232"/>
      <c r="C30" s="232"/>
      <c r="D30" s="232"/>
      <c r="E30" s="231"/>
    </row>
    <row r="34" spans="1:2" ht="21.75" customHeight="1" x14ac:dyDescent="0.35">
      <c r="B34" s="7"/>
    </row>
    <row r="35" spans="1:2" ht="21.75" customHeight="1" x14ac:dyDescent="0.35">
      <c r="B35" s="7"/>
    </row>
    <row r="36" spans="1:2" ht="21.75" customHeight="1" x14ac:dyDescent="0.35">
      <c r="A36" s="6"/>
      <c r="B36" s="7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</sheetData>
  <mergeCells count="3">
    <mergeCell ref="A30:E30"/>
    <mergeCell ref="A1:E1"/>
    <mergeCell ref="A2:E2"/>
  </mergeCells>
  <phoneticPr fontId="4"/>
  <pageMargins left="0.75" right="0.75" top="1" bottom="1" header="0.5" footer="0.5"/>
  <pageSetup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E40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Headings!E34</f>
        <v>July 2021 Veterans Aid Property Tax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39">
        <v>2556438</v>
      </c>
      <c r="C5" s="74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2012</v>
      </c>
      <c r="B6" s="44">
        <v>2601709</v>
      </c>
      <c r="C6" s="45">
        <v>1.7708624265481809E-2</v>
      </c>
      <c r="D6" s="46">
        <v>0</v>
      </c>
      <c r="E6" s="47">
        <v>0</v>
      </c>
    </row>
    <row r="7" spans="1:5" s="53" customFormat="1" ht="18" customHeight="1" x14ac:dyDescent="0.35">
      <c r="A7" s="43">
        <v>2013</v>
      </c>
      <c r="B7" s="44">
        <v>2648529</v>
      </c>
      <c r="C7" s="46">
        <v>1.7995863488191821E-2</v>
      </c>
      <c r="D7" s="46">
        <v>0</v>
      </c>
      <c r="E7" s="47">
        <v>0</v>
      </c>
    </row>
    <row r="8" spans="1:5" s="53" customFormat="1" ht="18" customHeight="1" x14ac:dyDescent="0.35">
      <c r="A8" s="43">
        <v>2014</v>
      </c>
      <c r="B8" s="44">
        <v>2703839</v>
      </c>
      <c r="C8" s="45">
        <v>2.088329030945113E-2</v>
      </c>
      <c r="D8" s="46">
        <v>0</v>
      </c>
      <c r="E8" s="47">
        <v>0</v>
      </c>
    </row>
    <row r="9" spans="1:5" s="53" customFormat="1" ht="18" customHeight="1" x14ac:dyDescent="0.35">
      <c r="A9" s="43">
        <v>2015</v>
      </c>
      <c r="B9" s="44">
        <v>2761143</v>
      </c>
      <c r="C9" s="45">
        <v>2.1193569587538263E-2</v>
      </c>
      <c r="D9" s="46">
        <v>0</v>
      </c>
      <c r="E9" s="47">
        <v>0</v>
      </c>
    </row>
    <row r="10" spans="1:5" s="53" customFormat="1" ht="18" customHeight="1" x14ac:dyDescent="0.35">
      <c r="A10" s="43">
        <v>2016</v>
      </c>
      <c r="B10" s="44">
        <v>2836936</v>
      </c>
      <c r="C10" s="45">
        <v>2.7449864059920115E-2</v>
      </c>
      <c r="D10" s="46">
        <v>0</v>
      </c>
      <c r="E10" s="47">
        <v>0</v>
      </c>
    </row>
    <row r="11" spans="1:5" s="53" customFormat="1" ht="18" customHeight="1" x14ac:dyDescent="0.35">
      <c r="A11" s="43">
        <v>2017</v>
      </c>
      <c r="B11" s="44">
        <v>2920364</v>
      </c>
      <c r="C11" s="45">
        <v>2.9407783608794924E-2</v>
      </c>
      <c r="D11" s="46">
        <v>0</v>
      </c>
      <c r="E11" s="47">
        <v>0</v>
      </c>
    </row>
    <row r="12" spans="1:5" s="53" customFormat="1" ht="18" customHeight="1" x14ac:dyDescent="0.35">
      <c r="A12" s="43">
        <v>2018</v>
      </c>
      <c r="B12" s="44">
        <v>3013234</v>
      </c>
      <c r="C12" s="45">
        <v>3.1800830307454842E-2</v>
      </c>
      <c r="D12" s="46">
        <v>0</v>
      </c>
      <c r="E12" s="47">
        <v>0</v>
      </c>
    </row>
    <row r="13" spans="1:5" s="53" customFormat="1" ht="18" customHeight="1" x14ac:dyDescent="0.35">
      <c r="A13" s="43">
        <v>2019</v>
      </c>
      <c r="B13" s="44">
        <v>3109616</v>
      </c>
      <c r="C13" s="45">
        <v>3.1986231404530718E-2</v>
      </c>
      <c r="D13" s="46">
        <v>0</v>
      </c>
      <c r="E13" s="47">
        <v>0</v>
      </c>
    </row>
    <row r="14" spans="1:5" s="53" customFormat="1" ht="18" customHeight="1" x14ac:dyDescent="0.35">
      <c r="A14" s="43">
        <v>2020</v>
      </c>
      <c r="B14" s="44">
        <v>3197393.5638945228</v>
      </c>
      <c r="C14" s="45">
        <v>2.8227782431825332E-2</v>
      </c>
      <c r="D14" s="46">
        <v>0</v>
      </c>
      <c r="E14" s="47">
        <v>0</v>
      </c>
    </row>
    <row r="15" spans="1:5" s="53" customFormat="1" ht="18" customHeight="1" thickBot="1" x14ac:dyDescent="0.4">
      <c r="A15" s="48">
        <v>2021</v>
      </c>
      <c r="B15" s="49">
        <v>3284416</v>
      </c>
      <c r="C15" s="50">
        <v>2.7216679575560621E-2</v>
      </c>
      <c r="D15" s="55">
        <v>0</v>
      </c>
      <c r="E15" s="77">
        <v>0</v>
      </c>
    </row>
    <row r="16" spans="1:5" s="53" customFormat="1" ht="18" customHeight="1" thickTop="1" x14ac:dyDescent="0.35">
      <c r="A16" s="43">
        <v>2022</v>
      </c>
      <c r="B16" s="44">
        <v>3373023.9265152588</v>
      </c>
      <c r="C16" s="45">
        <v>2.6978289752351392E-2</v>
      </c>
      <c r="D16" s="46">
        <v>2.2888325258791919E-3</v>
      </c>
      <c r="E16" s="47">
        <v>7702.656782197766</v>
      </c>
    </row>
    <row r="17" spans="1:5" s="53" customFormat="1" ht="18" customHeight="1" x14ac:dyDescent="0.35">
      <c r="A17" s="43">
        <v>2023</v>
      </c>
      <c r="B17" s="44">
        <v>3455838.9272824409</v>
      </c>
      <c r="C17" s="45">
        <v>2.4552153370800411E-2</v>
      </c>
      <c r="D17" s="46">
        <v>3.488135842888207E-3</v>
      </c>
      <c r="E17" s="47">
        <v>12012.534278122708</v>
      </c>
    </row>
    <row r="18" spans="1:5" s="53" customFormat="1" ht="18" customHeight="1" x14ac:dyDescent="0.35">
      <c r="A18" s="43">
        <v>2024</v>
      </c>
      <c r="B18" s="44">
        <v>3537698.2208992173</v>
      </c>
      <c r="C18" s="45">
        <v>2.3687242183231039E-2</v>
      </c>
      <c r="D18" s="46">
        <v>4.2550939490944018E-3</v>
      </c>
      <c r="E18" s="47">
        <v>14989.456746767275</v>
      </c>
    </row>
    <row r="19" spans="1:5" s="53" customFormat="1" ht="18" customHeight="1" x14ac:dyDescent="0.35">
      <c r="A19" s="43">
        <v>2025</v>
      </c>
      <c r="B19" s="44">
        <v>3619410.985087215</v>
      </c>
      <c r="C19" s="45">
        <v>2.3097720349710249E-2</v>
      </c>
      <c r="D19" s="46">
        <v>4.8844614472496328E-3</v>
      </c>
      <c r="E19" s="47">
        <v>17592.941374522634</v>
      </c>
    </row>
    <row r="20" spans="1:5" s="53" customFormat="1" ht="18" customHeight="1" x14ac:dyDescent="0.35">
      <c r="A20" s="43">
        <v>2026</v>
      </c>
      <c r="B20" s="44">
        <v>3702211.3028115337</v>
      </c>
      <c r="C20" s="45">
        <v>2.2876738249807627E-2</v>
      </c>
      <c r="D20" s="46">
        <v>5.4740365301717553E-3</v>
      </c>
      <c r="E20" s="47">
        <v>20155.706838480197</v>
      </c>
    </row>
    <row r="21" spans="1:5" s="53" customFormat="1" ht="18" customHeight="1" x14ac:dyDescent="0.35">
      <c r="A21" s="43">
        <v>2027</v>
      </c>
      <c r="B21" s="44">
        <v>3786068.6099811834</v>
      </c>
      <c r="C21" s="45">
        <v>2.2650599955212458E-2</v>
      </c>
      <c r="D21" s="46">
        <v>6.1881454060808139E-3</v>
      </c>
      <c r="E21" s="47">
        <v>23284.65424973378</v>
      </c>
    </row>
    <row r="22" spans="1:5" s="53" customFormat="1" ht="18" customHeight="1" x14ac:dyDescent="0.35">
      <c r="A22" s="43">
        <v>2028</v>
      </c>
      <c r="B22" s="44">
        <v>3870519.1121756909</v>
      </c>
      <c r="C22" s="45">
        <v>2.2305592131075302E-2</v>
      </c>
      <c r="D22" s="46">
        <v>6.6926246131779887E-3</v>
      </c>
      <c r="E22" s="47">
        <v>25731.718741732184</v>
      </c>
    </row>
    <row r="23" spans="1:5" s="53" customFormat="1" ht="18" customHeight="1" x14ac:dyDescent="0.35">
      <c r="A23" s="43">
        <v>2029</v>
      </c>
      <c r="B23" s="44">
        <v>3956039.0928097735</v>
      </c>
      <c r="C23" s="45">
        <v>2.2095222412171545E-2</v>
      </c>
      <c r="D23" s="46">
        <v>7.3136310178418817E-3</v>
      </c>
      <c r="E23" s="47">
        <v>28722.94122311566</v>
      </c>
    </row>
    <row r="24" spans="1:5" s="53" customFormat="1" ht="18" customHeight="1" x14ac:dyDescent="0.35">
      <c r="A24" s="43">
        <v>2030</v>
      </c>
      <c r="B24" s="44">
        <v>4042714.9070905787</v>
      </c>
      <c r="C24" s="45">
        <v>2.1909746655016882E-2</v>
      </c>
      <c r="D24" s="46">
        <v>8.0899925634314584E-3</v>
      </c>
      <c r="E24" s="47">
        <v>32443.069344703108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30" t="s">
        <v>115</v>
      </c>
      <c r="B26" s="3"/>
      <c r="C26" s="3"/>
    </row>
    <row r="27" spans="1:5" ht="21.75" customHeight="1" x14ac:dyDescent="0.35">
      <c r="A27" s="30"/>
      <c r="B27" s="3"/>
      <c r="C27" s="3"/>
    </row>
    <row r="28" spans="1:5" ht="21.75" customHeight="1" x14ac:dyDescent="0.35">
      <c r="A28" s="30"/>
      <c r="B28" s="3"/>
      <c r="C28" s="3"/>
    </row>
    <row r="29" spans="1:5" ht="21.75" customHeight="1" x14ac:dyDescent="0.35">
      <c r="A29" s="3"/>
      <c r="B29" s="19"/>
      <c r="C29" s="19"/>
    </row>
    <row r="30" spans="1:5" ht="21.75" customHeight="1" x14ac:dyDescent="0.35">
      <c r="A30" s="229" t="str">
        <f>Headings!F34</f>
        <v>Page 34</v>
      </c>
      <c r="B30" s="232"/>
      <c r="C30" s="232"/>
      <c r="D30" s="232"/>
      <c r="E30" s="231"/>
    </row>
    <row r="34" spans="1:2" ht="21.75" customHeight="1" x14ac:dyDescent="0.35">
      <c r="B34" s="7"/>
    </row>
    <row r="35" spans="1:2" ht="21.75" customHeight="1" x14ac:dyDescent="0.35">
      <c r="B35" s="7"/>
    </row>
    <row r="36" spans="1:2" ht="21.75" customHeight="1" x14ac:dyDescent="0.35">
      <c r="A36" s="6"/>
      <c r="B36" s="7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</sheetData>
  <mergeCells count="3">
    <mergeCell ref="A30:E30"/>
    <mergeCell ref="A2:E2"/>
    <mergeCell ref="A1:E1"/>
  </mergeCells>
  <phoneticPr fontId="4"/>
  <pageMargins left="0.75" right="0.75" top="1" bottom="1" header="0.5" footer="0.5"/>
  <pageSetup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E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Headings!E35</f>
        <v>July 2021 AFIS Lid Lift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39">
        <v>11592601</v>
      </c>
      <c r="C5" s="74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2012</v>
      </c>
      <c r="B6" s="44">
        <v>11212493</v>
      </c>
      <c r="C6" s="45">
        <v>-3.2788845229815067E-2</v>
      </c>
      <c r="D6" s="46">
        <v>0</v>
      </c>
      <c r="E6" s="47">
        <v>0</v>
      </c>
    </row>
    <row r="7" spans="1:5" s="53" customFormat="1" ht="18" customHeight="1" x14ac:dyDescent="0.35">
      <c r="A7" s="43">
        <v>2013</v>
      </c>
      <c r="B7" s="44">
        <v>18528341</v>
      </c>
      <c r="C7" s="45">
        <v>0.65247291570215471</v>
      </c>
      <c r="D7" s="46">
        <v>0</v>
      </c>
      <c r="E7" s="47">
        <v>0</v>
      </c>
    </row>
    <row r="8" spans="1:5" s="53" customFormat="1" ht="18" customHeight="1" x14ac:dyDescent="0.35">
      <c r="A8" s="43">
        <v>2014</v>
      </c>
      <c r="B8" s="44">
        <v>18945323</v>
      </c>
      <c r="C8" s="45">
        <v>2.2505090984670462E-2</v>
      </c>
      <c r="D8" s="46">
        <v>0</v>
      </c>
      <c r="E8" s="47">
        <v>0</v>
      </c>
    </row>
    <row r="9" spans="1:5" s="53" customFormat="1" ht="18" customHeight="1" x14ac:dyDescent="0.35">
      <c r="A9" s="43">
        <v>2015</v>
      </c>
      <c r="B9" s="44">
        <v>19590685</v>
      </c>
      <c r="C9" s="45">
        <v>3.4064449574177313E-2</v>
      </c>
      <c r="D9" s="46">
        <v>0</v>
      </c>
      <c r="E9" s="47">
        <v>0</v>
      </c>
    </row>
    <row r="10" spans="1:5" s="53" customFormat="1" ht="18" customHeight="1" x14ac:dyDescent="0.35">
      <c r="A10" s="43">
        <v>2016</v>
      </c>
      <c r="B10" s="44">
        <v>20234950</v>
      </c>
      <c r="C10" s="45">
        <v>3.2886292643672155E-2</v>
      </c>
      <c r="D10" s="46">
        <v>0</v>
      </c>
      <c r="E10" s="47">
        <v>0</v>
      </c>
    </row>
    <row r="11" spans="1:5" s="53" customFormat="1" ht="18" customHeight="1" x14ac:dyDescent="0.35">
      <c r="A11" s="43">
        <v>2017</v>
      </c>
      <c r="B11" s="44">
        <v>21022256</v>
      </c>
      <c r="C11" s="45">
        <v>3.8908225619534553E-2</v>
      </c>
      <c r="D11" s="46">
        <v>0</v>
      </c>
      <c r="E11" s="47">
        <v>0</v>
      </c>
    </row>
    <row r="12" spans="1:5" s="53" customFormat="1" ht="18" customHeight="1" x14ac:dyDescent="0.35">
      <c r="A12" s="43">
        <v>2018</v>
      </c>
      <c r="B12" s="44">
        <v>22120820</v>
      </c>
      <c r="C12" s="56">
        <v>5.225718876223362E-2</v>
      </c>
      <c r="D12" s="56">
        <v>0</v>
      </c>
      <c r="E12" s="47">
        <v>0</v>
      </c>
    </row>
    <row r="13" spans="1:5" s="53" customFormat="1" ht="18" customHeight="1" x14ac:dyDescent="0.35">
      <c r="A13" s="43">
        <v>2019</v>
      </c>
      <c r="B13" s="44">
        <v>21170033</v>
      </c>
      <c r="C13" s="56">
        <v>-4.2981544083808831E-2</v>
      </c>
      <c r="D13" s="56">
        <v>0</v>
      </c>
      <c r="E13" s="47">
        <v>0</v>
      </c>
    </row>
    <row r="14" spans="1:5" s="53" customFormat="1" ht="18" customHeight="1" x14ac:dyDescent="0.35">
      <c r="A14" s="43">
        <v>2020</v>
      </c>
      <c r="B14" s="44">
        <v>21767616</v>
      </c>
      <c r="C14" s="56">
        <v>2.8227778388441704E-2</v>
      </c>
      <c r="D14" s="56">
        <v>0</v>
      </c>
      <c r="E14" s="47">
        <v>0</v>
      </c>
    </row>
    <row r="15" spans="1:5" s="53" customFormat="1" ht="18" customHeight="1" thickBot="1" x14ac:dyDescent="0.4">
      <c r="A15" s="48">
        <v>2021</v>
      </c>
      <c r="B15" s="49">
        <v>22359967</v>
      </c>
      <c r="C15" s="57">
        <v>2.7212488496673126E-2</v>
      </c>
      <c r="D15" s="57">
        <v>0</v>
      </c>
      <c r="E15" s="77">
        <v>0</v>
      </c>
    </row>
    <row r="16" spans="1:5" s="53" customFormat="1" ht="18" customHeight="1" thickTop="1" x14ac:dyDescent="0.35">
      <c r="A16" s="43">
        <v>2022</v>
      </c>
      <c r="B16" s="44">
        <v>22963163.056329925</v>
      </c>
      <c r="C16" s="56">
        <v>2.6976607627816396E-2</v>
      </c>
      <c r="D16" s="56">
        <v>2.2886084937014939E-3</v>
      </c>
      <c r="E16" s="47">
        <v>52433.689825080335</v>
      </c>
    </row>
    <row r="17" spans="1:5" s="53" customFormat="1" ht="18" customHeight="1" x14ac:dyDescent="0.35">
      <c r="A17" s="43">
        <v>2023</v>
      </c>
      <c r="B17" s="44">
        <v>23526961.121104758</v>
      </c>
      <c r="C17" s="56">
        <v>2.4552282426937744E-2</v>
      </c>
      <c r="D17" s="56">
        <v>3.4871348739171637E-3</v>
      </c>
      <c r="E17" s="47">
        <v>81756.590345334262</v>
      </c>
    </row>
    <row r="18" spans="1:5" s="53" customFormat="1" ht="18" customHeight="1" x14ac:dyDescent="0.35">
      <c r="A18" s="43">
        <v>2024</v>
      </c>
      <c r="B18" s="44">
        <v>24084200.704928305</v>
      </c>
      <c r="C18" s="56">
        <v>2.368514917651976E-2</v>
      </c>
      <c r="D18" s="56">
        <v>4.2509376093173845E-3</v>
      </c>
      <c r="E18" s="47">
        <v>101947.06395858526</v>
      </c>
    </row>
    <row r="19" spans="1:5" ht="18" customHeight="1" x14ac:dyDescent="0.35">
      <c r="A19" s="43">
        <v>2025</v>
      </c>
      <c r="B19" s="86" t="s">
        <v>80</v>
      </c>
      <c r="C19" s="87" t="s">
        <v>80</v>
      </c>
      <c r="D19" s="87" t="s">
        <v>80</v>
      </c>
      <c r="E19" s="76" t="s">
        <v>80</v>
      </c>
    </row>
    <row r="20" spans="1:5" s="135" customFormat="1" ht="18" customHeight="1" x14ac:dyDescent="0.35">
      <c r="A20" s="43">
        <v>2026</v>
      </c>
      <c r="B20" s="44" t="s">
        <v>80</v>
      </c>
      <c r="C20" s="45" t="s">
        <v>80</v>
      </c>
      <c r="D20" s="75" t="s">
        <v>80</v>
      </c>
      <c r="E20" s="47" t="s">
        <v>80</v>
      </c>
    </row>
    <row r="21" spans="1:5" s="155" customFormat="1" ht="18" customHeight="1" x14ac:dyDescent="0.35">
      <c r="A21" s="43">
        <v>2027</v>
      </c>
      <c r="B21" s="44" t="s">
        <v>80</v>
      </c>
      <c r="C21" s="45" t="s">
        <v>80</v>
      </c>
      <c r="D21" s="46" t="s">
        <v>80</v>
      </c>
      <c r="E21" s="47" t="s">
        <v>80</v>
      </c>
    </row>
    <row r="22" spans="1:5" s="157" customFormat="1" ht="18" customHeight="1" x14ac:dyDescent="0.35">
      <c r="A22" s="43">
        <v>2028</v>
      </c>
      <c r="B22" s="44" t="s">
        <v>80</v>
      </c>
      <c r="C22" s="45" t="s">
        <v>80</v>
      </c>
      <c r="D22" s="46" t="s">
        <v>80</v>
      </c>
      <c r="E22" s="47" t="s">
        <v>80</v>
      </c>
    </row>
    <row r="23" spans="1:5" s="168" customFormat="1" ht="18" customHeight="1" x14ac:dyDescent="0.35">
      <c r="A23" s="43">
        <v>2029</v>
      </c>
      <c r="B23" s="44" t="s">
        <v>80</v>
      </c>
      <c r="C23" s="45" t="s">
        <v>80</v>
      </c>
      <c r="D23" s="46" t="s">
        <v>80</v>
      </c>
      <c r="E23" s="47" t="s">
        <v>80</v>
      </c>
    </row>
    <row r="24" spans="1:5" s="171" customFormat="1" ht="18" customHeight="1" x14ac:dyDescent="0.35">
      <c r="A24" s="43">
        <v>2030</v>
      </c>
      <c r="B24" s="44" t="s">
        <v>80</v>
      </c>
      <c r="C24" s="45" t="s">
        <v>80</v>
      </c>
      <c r="D24" s="46" t="s">
        <v>80</v>
      </c>
      <c r="E24" s="47" t="s">
        <v>80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30" t="s">
        <v>115</v>
      </c>
      <c r="B26" s="3"/>
      <c r="C26" s="3"/>
    </row>
    <row r="27" spans="1:5" ht="21.75" customHeight="1" x14ac:dyDescent="0.35">
      <c r="A27" s="30" t="s">
        <v>210</v>
      </c>
      <c r="B27" s="3"/>
      <c r="C27" s="3"/>
    </row>
    <row r="28" spans="1:5" ht="21.75" customHeight="1" x14ac:dyDescent="0.35">
      <c r="A28" s="30"/>
      <c r="B28" s="19"/>
      <c r="C28" s="19"/>
    </row>
    <row r="29" spans="1:5" ht="21.75" customHeight="1" x14ac:dyDescent="0.35">
      <c r="A29" s="72"/>
      <c r="B29" s="19"/>
      <c r="C29" s="19"/>
    </row>
    <row r="30" spans="1:5" ht="21.75" customHeight="1" x14ac:dyDescent="0.35">
      <c r="A30" s="229" t="str">
        <f>Headings!F35</f>
        <v>Page 35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30:E30"/>
    <mergeCell ref="A1:E1"/>
    <mergeCell ref="A2:E2"/>
  </mergeCells>
  <phoneticPr fontId="4"/>
  <pageMargins left="0.75" right="0.75" top="1" bottom="1" header="0.5" footer="0.5"/>
  <pageSetup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E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90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Headings!E36</f>
        <v>July 2021 Parks Lid Lift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39">
        <v>38260504</v>
      </c>
      <c r="C5" s="74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2012</v>
      </c>
      <c r="B6" s="44">
        <v>40076386</v>
      </c>
      <c r="C6" s="45">
        <v>4.7461005741064044E-2</v>
      </c>
      <c r="D6" s="46">
        <v>0</v>
      </c>
      <c r="E6" s="47">
        <v>0</v>
      </c>
    </row>
    <row r="7" spans="1:5" s="53" customFormat="1" ht="18" customHeight="1" x14ac:dyDescent="0.35">
      <c r="A7" s="43">
        <v>2013</v>
      </c>
      <c r="B7" s="44">
        <v>41283924</v>
      </c>
      <c r="C7" s="46">
        <v>3.0130910506750874E-2</v>
      </c>
      <c r="D7" s="46">
        <v>0</v>
      </c>
      <c r="E7" s="47">
        <v>0</v>
      </c>
    </row>
    <row r="8" spans="1:5" s="53" customFormat="1" ht="18" customHeight="1" x14ac:dyDescent="0.35">
      <c r="A8" s="43">
        <v>2014</v>
      </c>
      <c r="B8" s="44">
        <v>63633007.528015107</v>
      </c>
      <c r="C8" s="46">
        <v>0.54135075745258865</v>
      </c>
      <c r="D8" s="46">
        <v>0</v>
      </c>
      <c r="E8" s="47">
        <v>0</v>
      </c>
    </row>
    <row r="9" spans="1:5" s="53" customFormat="1" ht="18" customHeight="1" x14ac:dyDescent="0.35">
      <c r="A9" s="43">
        <v>2015</v>
      </c>
      <c r="B9" s="44">
        <v>65762804</v>
      </c>
      <c r="C9" s="46">
        <v>3.3469995442966027E-2</v>
      </c>
      <c r="D9" s="46">
        <v>0</v>
      </c>
      <c r="E9" s="47">
        <v>0</v>
      </c>
    </row>
    <row r="10" spans="1:5" s="53" customFormat="1" ht="18" customHeight="1" x14ac:dyDescent="0.35">
      <c r="A10" s="43">
        <v>2016</v>
      </c>
      <c r="B10" s="44">
        <v>67925490</v>
      </c>
      <c r="C10" s="46">
        <v>3.2886158564650048E-2</v>
      </c>
      <c r="D10" s="46">
        <v>0</v>
      </c>
      <c r="E10" s="47">
        <v>0</v>
      </c>
    </row>
    <row r="11" spans="1:5" s="53" customFormat="1" ht="18" customHeight="1" x14ac:dyDescent="0.35">
      <c r="A11" s="43">
        <v>2017</v>
      </c>
      <c r="B11" s="44">
        <v>70568324</v>
      </c>
      <c r="C11" s="46">
        <v>3.8907838574296694E-2</v>
      </c>
      <c r="D11" s="46">
        <v>0</v>
      </c>
      <c r="E11" s="47">
        <v>0</v>
      </c>
    </row>
    <row r="12" spans="1:5" s="53" customFormat="1" ht="18" customHeight="1" x14ac:dyDescent="0.35">
      <c r="A12" s="43">
        <v>2018</v>
      </c>
      <c r="B12" s="44">
        <v>74256788</v>
      </c>
      <c r="C12" s="46">
        <v>5.2267983578581312E-2</v>
      </c>
      <c r="D12" s="46">
        <v>0</v>
      </c>
      <c r="E12" s="47">
        <v>0</v>
      </c>
    </row>
    <row r="13" spans="1:5" s="53" customFormat="1" ht="18" customHeight="1" x14ac:dyDescent="0.35">
      <c r="A13" s="43">
        <v>2019</v>
      </c>
      <c r="B13" s="44">
        <v>78148624</v>
      </c>
      <c r="C13" s="46">
        <v>5.2410508248754262E-2</v>
      </c>
      <c r="D13" s="56">
        <v>0</v>
      </c>
      <c r="E13" s="47">
        <v>0</v>
      </c>
    </row>
    <row r="14" spans="1:5" s="53" customFormat="1" ht="18" customHeight="1" x14ac:dyDescent="0.35">
      <c r="A14" s="43">
        <v>2020</v>
      </c>
      <c r="B14" s="44">
        <v>116827149</v>
      </c>
      <c r="C14" s="46">
        <v>0.4949354578527192</v>
      </c>
      <c r="D14" s="56">
        <v>0</v>
      </c>
      <c r="E14" s="47">
        <v>0</v>
      </c>
    </row>
    <row r="15" spans="1:5" s="53" customFormat="1" ht="18" customHeight="1" thickBot="1" x14ac:dyDescent="0.4">
      <c r="A15" s="48">
        <v>2021</v>
      </c>
      <c r="B15" s="49">
        <v>121752034</v>
      </c>
      <c r="C15" s="55">
        <v>4.2155312717594429E-2</v>
      </c>
      <c r="D15" s="57">
        <v>0</v>
      </c>
      <c r="E15" s="77">
        <v>0</v>
      </c>
    </row>
    <row r="16" spans="1:5" s="53" customFormat="1" ht="18" customHeight="1" thickTop="1" x14ac:dyDescent="0.35">
      <c r="A16" s="43">
        <v>2022</v>
      </c>
      <c r="B16" s="44">
        <v>133199799.44002071</v>
      </c>
      <c r="C16" s="46">
        <v>9.4025250042399477E-2</v>
      </c>
      <c r="D16" s="56">
        <v>3.9790800751559274E-2</v>
      </c>
      <c r="E16" s="47">
        <v>5097300.9915404171</v>
      </c>
    </row>
    <row r="17" spans="1:5" s="53" customFormat="1" ht="18" customHeight="1" x14ac:dyDescent="0.35">
      <c r="A17" s="43">
        <v>2023</v>
      </c>
      <c r="B17" s="44">
        <v>140045134.66642019</v>
      </c>
      <c r="C17" s="46">
        <v>5.1391482984040948E-2</v>
      </c>
      <c r="D17" s="56">
        <v>4.2210192374903199E-2</v>
      </c>
      <c r="E17" s="47">
        <v>5671919.2718395591</v>
      </c>
    </row>
    <row r="18" spans="1:5" s="53" customFormat="1" ht="18" customHeight="1" x14ac:dyDescent="0.35">
      <c r="A18" s="43">
        <v>2024</v>
      </c>
      <c r="B18" s="44">
        <v>146851825.85661975</v>
      </c>
      <c r="C18" s="46">
        <v>4.860355346447931E-2</v>
      </c>
      <c r="D18" s="56">
        <v>4.4626264269164606E-2</v>
      </c>
      <c r="E18" s="47">
        <v>6273486.1387692094</v>
      </c>
    </row>
    <row r="19" spans="1:5" ht="18" customHeight="1" x14ac:dyDescent="0.35">
      <c r="A19" s="43">
        <v>2025</v>
      </c>
      <c r="B19" s="44">
        <v>153862927.14003417</v>
      </c>
      <c r="C19" s="46">
        <v>4.7742690582953884E-2</v>
      </c>
      <c r="D19" s="56">
        <v>4.6988889069077722E-2</v>
      </c>
      <c r="E19" s="47">
        <v>6905372.2448334992</v>
      </c>
    </row>
    <row r="20" spans="1:5" s="135" customFormat="1" ht="18" customHeight="1" x14ac:dyDescent="0.35">
      <c r="A20" s="43">
        <v>2026</v>
      </c>
      <c r="B20" s="44" t="s">
        <v>80</v>
      </c>
      <c r="C20" s="45" t="s">
        <v>80</v>
      </c>
      <c r="D20" s="46" t="s">
        <v>80</v>
      </c>
      <c r="E20" s="47" t="s">
        <v>80</v>
      </c>
    </row>
    <row r="21" spans="1:5" s="155" customFormat="1" ht="18" customHeight="1" x14ac:dyDescent="0.35">
      <c r="A21" s="43">
        <v>2027</v>
      </c>
      <c r="B21" s="44" t="s">
        <v>80</v>
      </c>
      <c r="C21" s="45" t="s">
        <v>80</v>
      </c>
      <c r="D21" s="46" t="s">
        <v>80</v>
      </c>
      <c r="E21" s="47" t="s">
        <v>80</v>
      </c>
    </row>
    <row r="22" spans="1:5" s="157" customFormat="1" ht="18" customHeight="1" x14ac:dyDescent="0.35">
      <c r="A22" s="43">
        <v>2028</v>
      </c>
      <c r="B22" s="44" t="s">
        <v>80</v>
      </c>
      <c r="C22" s="45" t="s">
        <v>80</v>
      </c>
      <c r="D22" s="46" t="s">
        <v>80</v>
      </c>
      <c r="E22" s="47" t="s">
        <v>80</v>
      </c>
    </row>
    <row r="23" spans="1:5" s="168" customFormat="1" ht="18" customHeight="1" x14ac:dyDescent="0.35">
      <c r="A23" s="43">
        <v>2029</v>
      </c>
      <c r="B23" s="44" t="s">
        <v>80</v>
      </c>
      <c r="C23" s="45" t="s">
        <v>80</v>
      </c>
      <c r="D23" s="46" t="s">
        <v>80</v>
      </c>
      <c r="E23" s="47" t="s">
        <v>80</v>
      </c>
    </row>
    <row r="24" spans="1:5" s="171" customFormat="1" ht="18" customHeight="1" x14ac:dyDescent="0.35">
      <c r="A24" s="43">
        <v>2030</v>
      </c>
      <c r="B24" s="44" t="s">
        <v>80</v>
      </c>
      <c r="C24" s="45" t="s">
        <v>80</v>
      </c>
      <c r="D24" s="46" t="s">
        <v>80</v>
      </c>
      <c r="E24" s="47" t="s">
        <v>80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30" t="s">
        <v>115</v>
      </c>
      <c r="B26" s="3"/>
      <c r="C26" s="3"/>
    </row>
    <row r="27" spans="1:5" ht="21.75" customHeight="1" x14ac:dyDescent="0.35">
      <c r="A27" s="30" t="s">
        <v>185</v>
      </c>
      <c r="B27" s="3"/>
      <c r="C27" s="3"/>
    </row>
    <row r="28" spans="1:5" ht="21.75" customHeight="1" x14ac:dyDescent="0.35">
      <c r="A28" s="30" t="s">
        <v>243</v>
      </c>
      <c r="B28" s="19"/>
      <c r="C28" s="19"/>
    </row>
    <row r="29" spans="1:5" ht="21.75" customHeight="1" x14ac:dyDescent="0.35">
      <c r="A29" s="30" t="s">
        <v>242</v>
      </c>
      <c r="B29" s="19"/>
      <c r="C29" s="19"/>
    </row>
    <row r="30" spans="1:5" ht="21.75" customHeight="1" x14ac:dyDescent="0.35">
      <c r="A30" s="229" t="str">
        <f>Headings!F36</f>
        <v>Page 36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30:E30"/>
    <mergeCell ref="A2:E2"/>
    <mergeCell ref="A1:E1"/>
  </mergeCells>
  <phoneticPr fontId="4"/>
  <pageMargins left="0.75" right="0.75" top="1" bottom="1" header="0.5" footer="0.5"/>
  <pageSetup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E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Headings!E37</f>
        <v>July 2021 Veterans, Seniors, and Human Services Lid Lift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39">
        <v>15469686</v>
      </c>
      <c r="C5" s="74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2012</v>
      </c>
      <c r="B6" s="44">
        <v>15882255</v>
      </c>
      <c r="C6" s="45">
        <v>2.666951352470881E-2</v>
      </c>
      <c r="D6" s="46">
        <v>0</v>
      </c>
      <c r="E6" s="47">
        <v>0</v>
      </c>
    </row>
    <row r="7" spans="1:5" s="53" customFormat="1" ht="18" customHeight="1" x14ac:dyDescent="0.35">
      <c r="A7" s="43">
        <v>2013</v>
      </c>
      <c r="B7" s="44">
        <v>16409992</v>
      </c>
      <c r="C7" s="46">
        <v>3.322809009174077E-2</v>
      </c>
      <c r="D7" s="46">
        <v>0</v>
      </c>
      <c r="E7" s="47">
        <v>0</v>
      </c>
    </row>
    <row r="8" spans="1:5" s="53" customFormat="1" ht="18" customHeight="1" x14ac:dyDescent="0.35">
      <c r="A8" s="43">
        <v>2014</v>
      </c>
      <c r="B8" s="44">
        <v>16774932</v>
      </c>
      <c r="C8" s="46">
        <v>2.2238889574108356E-2</v>
      </c>
      <c r="D8" s="46">
        <v>0</v>
      </c>
      <c r="E8" s="47">
        <v>0</v>
      </c>
    </row>
    <row r="9" spans="1:5" s="53" customFormat="1" ht="18" customHeight="1" x14ac:dyDescent="0.35">
      <c r="A9" s="43">
        <v>2015</v>
      </c>
      <c r="B9" s="44">
        <v>17350514</v>
      </c>
      <c r="C9" s="46">
        <v>3.431203178647757E-2</v>
      </c>
      <c r="D9" s="46">
        <v>0</v>
      </c>
      <c r="E9" s="47">
        <v>0</v>
      </c>
    </row>
    <row r="10" spans="1:5" s="53" customFormat="1" ht="18" customHeight="1" x14ac:dyDescent="0.35">
      <c r="A10" s="43">
        <v>2016</v>
      </c>
      <c r="B10" s="44">
        <v>17918894</v>
      </c>
      <c r="C10" s="46">
        <v>3.2758683690869317E-2</v>
      </c>
      <c r="D10" s="46">
        <v>0</v>
      </c>
      <c r="E10" s="47">
        <v>0</v>
      </c>
    </row>
    <row r="11" spans="1:5" s="53" customFormat="1" ht="18" customHeight="1" x14ac:dyDescent="0.35">
      <c r="A11" s="43">
        <v>2017</v>
      </c>
      <c r="B11" s="44">
        <v>18616034</v>
      </c>
      <c r="C11" s="46">
        <v>3.8905302972382039E-2</v>
      </c>
      <c r="D11" s="46">
        <v>0</v>
      </c>
      <c r="E11" s="47">
        <v>0</v>
      </c>
    </row>
    <row r="12" spans="1:5" s="53" customFormat="1" ht="18" customHeight="1" x14ac:dyDescent="0.35">
      <c r="A12" s="43">
        <v>2018</v>
      </c>
      <c r="B12" s="44">
        <v>53265713</v>
      </c>
      <c r="C12" s="46">
        <v>1.861281463065656</v>
      </c>
      <c r="D12" s="46">
        <v>0</v>
      </c>
      <c r="E12" s="47">
        <v>0</v>
      </c>
    </row>
    <row r="13" spans="1:5" s="53" customFormat="1" ht="18" customHeight="1" x14ac:dyDescent="0.35">
      <c r="A13" s="43">
        <v>2019</v>
      </c>
      <c r="B13" s="44">
        <v>56301126</v>
      </c>
      <c r="C13" s="46">
        <v>5.6986245542230973E-2</v>
      </c>
      <c r="D13" s="46">
        <v>0</v>
      </c>
      <c r="E13" s="47">
        <v>0</v>
      </c>
    </row>
    <row r="14" spans="1:5" s="53" customFormat="1" ht="18" customHeight="1" x14ac:dyDescent="0.35">
      <c r="A14" s="43">
        <v>2020</v>
      </c>
      <c r="B14" s="44">
        <v>59351012</v>
      </c>
      <c r="C14" s="46">
        <v>5.4170959209590253E-2</v>
      </c>
      <c r="D14" s="46">
        <v>0</v>
      </c>
      <c r="E14" s="47">
        <v>0</v>
      </c>
    </row>
    <row r="15" spans="1:5" s="53" customFormat="1" ht="18" customHeight="1" thickBot="1" x14ac:dyDescent="0.4">
      <c r="A15" s="48">
        <v>2021</v>
      </c>
      <c r="B15" s="49">
        <v>62489739</v>
      </c>
      <c r="C15" s="55">
        <v>5.2884136162665518E-2</v>
      </c>
      <c r="D15" s="55">
        <v>0</v>
      </c>
      <c r="E15" s="77">
        <v>0</v>
      </c>
    </row>
    <row r="16" spans="1:5" s="53" customFormat="1" ht="18" customHeight="1" thickTop="1" x14ac:dyDescent="0.35">
      <c r="A16" s="43">
        <v>2022</v>
      </c>
      <c r="B16" s="44">
        <v>65651926.288747378</v>
      </c>
      <c r="C16" s="46">
        <v>5.0603304468072485E-2</v>
      </c>
      <c r="D16" s="46">
        <v>9.1733034494034804E-4</v>
      </c>
      <c r="E16" s="47">
        <v>60169.309055425227</v>
      </c>
    </row>
    <row r="17" spans="1:5" s="53" customFormat="1" ht="18" customHeight="1" x14ac:dyDescent="0.35">
      <c r="A17" s="43">
        <v>2023</v>
      </c>
      <c r="B17" s="44">
        <v>68905143.003749937</v>
      </c>
      <c r="C17" s="46">
        <v>4.9552494479665476E-2</v>
      </c>
      <c r="D17" s="46">
        <v>2.0862665917571466E-3</v>
      </c>
      <c r="E17" s="47">
        <v>143455.21203269064</v>
      </c>
    </row>
    <row r="18" spans="1:5" s="53" customFormat="1" ht="18" customHeight="1" x14ac:dyDescent="0.35">
      <c r="A18" s="43">
        <v>2024</v>
      </c>
      <c r="B18" s="86" t="s">
        <v>80</v>
      </c>
      <c r="C18" s="86" t="s">
        <v>80</v>
      </c>
      <c r="D18" s="75" t="s">
        <v>80</v>
      </c>
      <c r="E18" s="76" t="s">
        <v>80</v>
      </c>
    </row>
    <row r="19" spans="1:5" ht="18" customHeight="1" x14ac:dyDescent="0.35">
      <c r="A19" s="43">
        <v>2025</v>
      </c>
      <c r="B19" s="86" t="s">
        <v>80</v>
      </c>
      <c r="C19" s="86" t="s">
        <v>80</v>
      </c>
      <c r="D19" s="75" t="s">
        <v>80</v>
      </c>
      <c r="E19" s="76" t="s">
        <v>80</v>
      </c>
    </row>
    <row r="20" spans="1:5" s="135" customFormat="1" ht="18" customHeight="1" x14ac:dyDescent="0.35">
      <c r="A20" s="43">
        <v>2026</v>
      </c>
      <c r="B20" s="86" t="s">
        <v>80</v>
      </c>
      <c r="C20" s="86" t="s">
        <v>80</v>
      </c>
      <c r="D20" s="75" t="s">
        <v>80</v>
      </c>
      <c r="E20" s="76" t="s">
        <v>80</v>
      </c>
    </row>
    <row r="21" spans="1:5" s="155" customFormat="1" ht="18" customHeight="1" x14ac:dyDescent="0.35">
      <c r="A21" s="43">
        <v>2027</v>
      </c>
      <c r="B21" s="86" t="s">
        <v>80</v>
      </c>
      <c r="C21" s="86" t="s">
        <v>80</v>
      </c>
      <c r="D21" s="75" t="s">
        <v>80</v>
      </c>
      <c r="E21" s="76" t="s">
        <v>80</v>
      </c>
    </row>
    <row r="22" spans="1:5" s="157" customFormat="1" ht="18" customHeight="1" x14ac:dyDescent="0.35">
      <c r="A22" s="43">
        <v>2028</v>
      </c>
      <c r="B22" s="86" t="s">
        <v>80</v>
      </c>
      <c r="C22" s="86" t="s">
        <v>80</v>
      </c>
      <c r="D22" s="75" t="s">
        <v>80</v>
      </c>
      <c r="E22" s="76" t="s">
        <v>80</v>
      </c>
    </row>
    <row r="23" spans="1:5" s="168" customFormat="1" ht="18" customHeight="1" x14ac:dyDescent="0.35">
      <c r="A23" s="43">
        <v>2029</v>
      </c>
      <c r="B23" s="86" t="s">
        <v>80</v>
      </c>
      <c r="C23" s="86" t="s">
        <v>80</v>
      </c>
      <c r="D23" s="75" t="s">
        <v>80</v>
      </c>
      <c r="E23" s="76" t="s">
        <v>80</v>
      </c>
    </row>
    <row r="24" spans="1:5" s="171" customFormat="1" ht="18" customHeight="1" x14ac:dyDescent="0.35">
      <c r="A24" s="43">
        <v>2030</v>
      </c>
      <c r="B24" s="86" t="s">
        <v>80</v>
      </c>
      <c r="C24" s="86" t="s">
        <v>80</v>
      </c>
      <c r="D24" s="75" t="s">
        <v>80</v>
      </c>
      <c r="E24" s="76" t="s">
        <v>80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30" t="s">
        <v>115</v>
      </c>
      <c r="B26" s="3"/>
      <c r="C26" s="3"/>
    </row>
    <row r="27" spans="1:5" ht="21.75" customHeight="1" x14ac:dyDescent="0.35">
      <c r="A27" s="30" t="s">
        <v>229</v>
      </c>
      <c r="B27" s="3"/>
      <c r="C27" s="3"/>
    </row>
    <row r="28" spans="1:5" ht="21.75" customHeight="1" x14ac:dyDescent="0.35">
      <c r="A28" s="72"/>
      <c r="B28" s="19"/>
      <c r="C28" s="19"/>
    </row>
    <row r="29" spans="1:5" ht="21.75" customHeight="1" x14ac:dyDescent="0.35">
      <c r="A29" s="3"/>
      <c r="B29" s="19"/>
      <c r="C29" s="19"/>
    </row>
    <row r="30" spans="1:5" ht="21.75" customHeight="1" x14ac:dyDescent="0.35">
      <c r="A30" s="229" t="str">
        <f>Headings!F37</f>
        <v>Page 37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30:E30"/>
    <mergeCell ref="A1:E1"/>
    <mergeCell ref="A2:E2"/>
  </mergeCells>
  <phoneticPr fontId="4"/>
  <pageMargins left="0.75" right="0.75" top="1" bottom="1" header="0.5" footer="0.5"/>
  <pageSetup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G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91" customWidth="1"/>
    <col min="2" max="2" width="20.7265625" style="91" customWidth="1"/>
    <col min="3" max="3" width="10.7265625" style="91" customWidth="1"/>
    <col min="4" max="5" width="17.7265625" style="92" customWidth="1"/>
    <col min="6" max="16384" width="10.7265625" style="92"/>
  </cols>
  <sheetData>
    <row r="1" spans="1:7" ht="23.4" x14ac:dyDescent="0.35">
      <c r="A1" s="230" t="str">
        <f>+Headings!E38</f>
        <v>July 2021 PSERN Forecast</v>
      </c>
      <c r="B1" s="231"/>
      <c r="C1" s="231"/>
      <c r="D1" s="231"/>
      <c r="E1" s="231"/>
    </row>
    <row r="2" spans="1:7" ht="21.75" customHeight="1" x14ac:dyDescent="0.35">
      <c r="A2" s="230" t="s">
        <v>86</v>
      </c>
      <c r="B2" s="231"/>
      <c r="C2" s="231"/>
      <c r="D2" s="231"/>
      <c r="E2" s="231"/>
    </row>
    <row r="3" spans="1:7" ht="21.75" customHeight="1" x14ac:dyDescent="0.35">
      <c r="A3" s="230"/>
      <c r="B3" s="231"/>
      <c r="C3" s="231"/>
      <c r="D3" s="231"/>
      <c r="E3" s="231"/>
    </row>
    <row r="4" spans="1:7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7" s="53" customFormat="1" ht="18" customHeight="1" x14ac:dyDescent="0.35">
      <c r="A5" s="38">
        <v>2011</v>
      </c>
      <c r="B5" s="39" t="s">
        <v>80</v>
      </c>
      <c r="C5" s="40" t="s">
        <v>80</v>
      </c>
      <c r="D5" s="51" t="s">
        <v>80</v>
      </c>
      <c r="E5" s="42" t="s">
        <v>80</v>
      </c>
    </row>
    <row r="6" spans="1:7" s="53" customFormat="1" ht="18" customHeight="1" x14ac:dyDescent="0.35">
      <c r="A6" s="43">
        <v>2012</v>
      </c>
      <c r="B6" s="44" t="s">
        <v>80</v>
      </c>
      <c r="C6" s="45" t="s">
        <v>80</v>
      </c>
      <c r="D6" s="46" t="s">
        <v>80</v>
      </c>
      <c r="E6" s="47" t="s">
        <v>80</v>
      </c>
    </row>
    <row r="7" spans="1:7" s="53" customFormat="1" ht="18" customHeight="1" x14ac:dyDescent="0.35">
      <c r="A7" s="43">
        <v>2013</v>
      </c>
      <c r="B7" s="44" t="s">
        <v>80</v>
      </c>
      <c r="C7" s="45" t="s">
        <v>80</v>
      </c>
      <c r="D7" s="46" t="s">
        <v>80</v>
      </c>
      <c r="E7" s="47" t="s">
        <v>80</v>
      </c>
    </row>
    <row r="8" spans="1:7" s="53" customFormat="1" ht="18" customHeight="1" x14ac:dyDescent="0.35">
      <c r="A8" s="43">
        <v>2014</v>
      </c>
      <c r="B8" s="44" t="s">
        <v>80</v>
      </c>
      <c r="C8" s="45" t="s">
        <v>80</v>
      </c>
      <c r="D8" s="46" t="s">
        <v>80</v>
      </c>
      <c r="E8" s="47" t="s">
        <v>80</v>
      </c>
      <c r="F8" s="58"/>
      <c r="G8" s="71"/>
    </row>
    <row r="9" spans="1:7" s="53" customFormat="1" ht="18" customHeight="1" x14ac:dyDescent="0.35">
      <c r="A9" s="43">
        <v>2015</v>
      </c>
      <c r="B9" s="44" t="s">
        <v>80</v>
      </c>
      <c r="C9" s="45" t="s">
        <v>80</v>
      </c>
      <c r="D9" s="46" t="s">
        <v>80</v>
      </c>
      <c r="E9" s="47" t="s">
        <v>80</v>
      </c>
    </row>
    <row r="10" spans="1:7" s="53" customFormat="1" ht="18" customHeight="1" x14ac:dyDescent="0.35">
      <c r="A10" s="43">
        <v>2016</v>
      </c>
      <c r="B10" s="44">
        <v>29727603</v>
      </c>
      <c r="C10" s="56" t="s">
        <v>80</v>
      </c>
      <c r="D10" s="46">
        <v>0</v>
      </c>
      <c r="E10" s="47">
        <v>0</v>
      </c>
    </row>
    <row r="11" spans="1:7" s="53" customFormat="1" ht="18" customHeight="1" x14ac:dyDescent="0.35">
      <c r="A11" s="43">
        <v>2017</v>
      </c>
      <c r="B11" s="44">
        <v>30601830</v>
      </c>
      <c r="C11" s="46">
        <v>2.9407920981721958E-2</v>
      </c>
      <c r="D11" s="46">
        <v>0</v>
      </c>
      <c r="E11" s="47">
        <v>0</v>
      </c>
    </row>
    <row r="12" spans="1:7" s="53" customFormat="1" ht="18" customHeight="1" x14ac:dyDescent="0.35">
      <c r="A12" s="43">
        <v>2018</v>
      </c>
      <c r="B12" s="44">
        <v>31588828</v>
      </c>
      <c r="C12" s="46">
        <v>3.2252907750941695E-2</v>
      </c>
      <c r="D12" s="46">
        <v>0</v>
      </c>
      <c r="E12" s="47">
        <v>0</v>
      </c>
    </row>
    <row r="13" spans="1:7" s="53" customFormat="1" ht="18" customHeight="1" x14ac:dyDescent="0.35">
      <c r="A13" s="43">
        <v>2019</v>
      </c>
      <c r="B13" s="44">
        <v>32612888</v>
      </c>
      <c r="C13" s="46">
        <v>3.2418423374238614E-2</v>
      </c>
      <c r="D13" s="46">
        <v>0</v>
      </c>
      <c r="E13" s="47">
        <v>0</v>
      </c>
    </row>
    <row r="14" spans="1:7" s="53" customFormat="1" ht="18" customHeight="1" x14ac:dyDescent="0.35">
      <c r="A14" s="43">
        <v>2020</v>
      </c>
      <c r="B14" s="44">
        <v>33533496</v>
      </c>
      <c r="C14" s="46">
        <v>2.8228349479506365E-2</v>
      </c>
      <c r="D14" s="46">
        <v>0</v>
      </c>
      <c r="E14" s="47">
        <v>0</v>
      </c>
    </row>
    <row r="15" spans="1:7" s="53" customFormat="1" ht="18" customHeight="1" thickBot="1" x14ac:dyDescent="0.4">
      <c r="A15" s="48">
        <v>2021</v>
      </c>
      <c r="B15" s="49">
        <v>34446316</v>
      </c>
      <c r="C15" s="55">
        <v>2.7221140318921755E-2</v>
      </c>
      <c r="D15" s="55">
        <v>0</v>
      </c>
      <c r="E15" s="77">
        <v>0</v>
      </c>
    </row>
    <row r="16" spans="1:7" s="53" customFormat="1" ht="18" customHeight="1" thickTop="1" x14ac:dyDescent="0.35">
      <c r="A16" s="43">
        <v>2022</v>
      </c>
      <c r="B16" s="44">
        <v>35375553.459280223</v>
      </c>
      <c r="C16" s="46">
        <v>2.6976395945511822E-2</v>
      </c>
      <c r="D16" s="46">
        <v>2.2918224661585551E-3</v>
      </c>
      <c r="E16" s="47">
        <v>80889.104703344405</v>
      </c>
    </row>
    <row r="17" spans="1:5" s="53" customFormat="1" ht="18" customHeight="1" x14ac:dyDescent="0.35">
      <c r="A17" s="43">
        <v>2023</v>
      </c>
      <c r="B17" s="44">
        <v>36244059.293960109</v>
      </c>
      <c r="C17" s="46">
        <v>2.4551017574314438E-2</v>
      </c>
      <c r="D17" s="46">
        <v>3.4895087656026114E-3</v>
      </c>
      <c r="E17" s="47">
        <v>126034.16528277099</v>
      </c>
    </row>
    <row r="18" spans="1:5" s="53" customFormat="1" ht="18" customHeight="1" x14ac:dyDescent="0.35">
      <c r="A18" s="43">
        <v>2024</v>
      </c>
      <c r="B18" s="44">
        <v>37102551.246456645</v>
      </c>
      <c r="C18" s="46">
        <v>2.3686418387456998E-2</v>
      </c>
      <c r="D18" s="46">
        <v>4.2549526239867852E-3</v>
      </c>
      <c r="E18" s="47">
        <v>157200.71618290246</v>
      </c>
    </row>
    <row r="19" spans="1:5" ht="18" customHeight="1" x14ac:dyDescent="0.35">
      <c r="A19" s="43">
        <v>2025</v>
      </c>
      <c r="B19" s="86" t="s">
        <v>80</v>
      </c>
      <c r="C19" s="75" t="s">
        <v>80</v>
      </c>
      <c r="D19" s="75" t="s">
        <v>80</v>
      </c>
      <c r="E19" s="76" t="s">
        <v>80</v>
      </c>
    </row>
    <row r="20" spans="1:5" s="135" customFormat="1" ht="18" customHeight="1" x14ac:dyDescent="0.35">
      <c r="A20" s="43">
        <v>2026</v>
      </c>
      <c r="B20" s="86" t="s">
        <v>80</v>
      </c>
      <c r="C20" s="75" t="s">
        <v>80</v>
      </c>
      <c r="D20" s="75" t="s">
        <v>80</v>
      </c>
      <c r="E20" s="76" t="s">
        <v>80</v>
      </c>
    </row>
    <row r="21" spans="1:5" s="155" customFormat="1" ht="18" customHeight="1" x14ac:dyDescent="0.35">
      <c r="A21" s="43">
        <v>2027</v>
      </c>
      <c r="B21" s="86" t="s">
        <v>80</v>
      </c>
      <c r="C21" s="75" t="s">
        <v>80</v>
      </c>
      <c r="D21" s="75" t="s">
        <v>80</v>
      </c>
      <c r="E21" s="76" t="s">
        <v>80</v>
      </c>
    </row>
    <row r="22" spans="1:5" s="157" customFormat="1" ht="18" customHeight="1" x14ac:dyDescent="0.35">
      <c r="A22" s="43">
        <v>2028</v>
      </c>
      <c r="B22" s="86" t="s">
        <v>80</v>
      </c>
      <c r="C22" s="75" t="s">
        <v>80</v>
      </c>
      <c r="D22" s="75" t="s">
        <v>80</v>
      </c>
      <c r="E22" s="76" t="s">
        <v>80</v>
      </c>
    </row>
    <row r="23" spans="1:5" s="168" customFormat="1" ht="18" customHeight="1" x14ac:dyDescent="0.35">
      <c r="A23" s="43">
        <v>2029</v>
      </c>
      <c r="B23" s="86" t="s">
        <v>80</v>
      </c>
      <c r="C23" s="75" t="s">
        <v>80</v>
      </c>
      <c r="D23" s="75" t="s">
        <v>80</v>
      </c>
      <c r="E23" s="76" t="s">
        <v>80</v>
      </c>
    </row>
    <row r="24" spans="1:5" s="171" customFormat="1" ht="18" customHeight="1" x14ac:dyDescent="0.35">
      <c r="A24" s="43">
        <v>2030</v>
      </c>
      <c r="B24" s="86" t="s">
        <v>80</v>
      </c>
      <c r="C24" s="75" t="s">
        <v>80</v>
      </c>
      <c r="D24" s="75" t="s">
        <v>80</v>
      </c>
      <c r="E24" s="76" t="s">
        <v>80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30" t="s">
        <v>115</v>
      </c>
      <c r="B26" s="3"/>
      <c r="C26" s="3"/>
    </row>
    <row r="27" spans="1:5" ht="21.75" customHeight="1" x14ac:dyDescent="0.35">
      <c r="A27" s="30" t="s">
        <v>186</v>
      </c>
      <c r="B27" s="3"/>
      <c r="C27" s="3"/>
    </row>
    <row r="28" spans="1:5" ht="21.75" customHeight="1" x14ac:dyDescent="0.35">
      <c r="A28" s="30" t="s">
        <v>164</v>
      </c>
      <c r="B28" s="92"/>
      <c r="C28" s="92"/>
    </row>
    <row r="29" spans="1:5" ht="21.75" customHeight="1" x14ac:dyDescent="0.35">
      <c r="A29" s="3"/>
      <c r="B29" s="92"/>
      <c r="C29" s="92"/>
    </row>
    <row r="30" spans="1:5" ht="21.75" customHeight="1" x14ac:dyDescent="0.35">
      <c r="A30" s="229" t="str">
        <f>+Headings!F38</f>
        <v>Page 38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4">
    <mergeCell ref="A1:E1"/>
    <mergeCell ref="A2:E2"/>
    <mergeCell ref="A30:E30"/>
    <mergeCell ref="A3:E3"/>
  </mergeCells>
  <pageMargins left="0.75" right="0.75" top="1" bottom="1" header="0.5" footer="0.5"/>
  <pageSetup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G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91" customWidth="1"/>
    <col min="2" max="2" width="20.7265625" style="91" customWidth="1"/>
    <col min="3" max="3" width="10.7265625" style="91" customWidth="1"/>
    <col min="4" max="5" width="17.7265625" style="92" customWidth="1"/>
    <col min="6" max="16384" width="10.7265625" style="92"/>
  </cols>
  <sheetData>
    <row r="1" spans="1:7" ht="23.4" x14ac:dyDescent="0.35">
      <c r="A1" s="230" t="str">
        <f>Headings!E39</f>
        <v>July 2021 Best Start For Kids Forecast</v>
      </c>
      <c r="B1" s="231"/>
      <c r="C1" s="231"/>
      <c r="D1" s="231"/>
      <c r="E1" s="231"/>
    </row>
    <row r="2" spans="1:7" ht="21.75" customHeight="1" x14ac:dyDescent="0.35">
      <c r="A2" s="230" t="s">
        <v>86</v>
      </c>
      <c r="B2" s="231"/>
      <c r="C2" s="231"/>
      <c r="D2" s="231"/>
      <c r="E2" s="231"/>
    </row>
    <row r="4" spans="1:7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7" s="53" customFormat="1" ht="18" customHeight="1" x14ac:dyDescent="0.35">
      <c r="A5" s="38">
        <v>2011</v>
      </c>
      <c r="B5" s="106" t="s">
        <v>80</v>
      </c>
      <c r="C5" s="83" t="s">
        <v>80</v>
      </c>
      <c r="D5" s="83" t="s">
        <v>80</v>
      </c>
      <c r="E5" s="103" t="s">
        <v>80</v>
      </c>
    </row>
    <row r="6" spans="1:7" s="53" customFormat="1" ht="18" customHeight="1" x14ac:dyDescent="0.35">
      <c r="A6" s="43">
        <v>2012</v>
      </c>
      <c r="B6" s="86" t="s">
        <v>80</v>
      </c>
      <c r="C6" s="75" t="s">
        <v>80</v>
      </c>
      <c r="D6" s="75" t="s">
        <v>80</v>
      </c>
      <c r="E6" s="76" t="s">
        <v>80</v>
      </c>
    </row>
    <row r="7" spans="1:7" s="53" customFormat="1" ht="18" customHeight="1" x14ac:dyDescent="0.35">
      <c r="A7" s="43">
        <v>2013</v>
      </c>
      <c r="B7" s="86" t="s">
        <v>80</v>
      </c>
      <c r="C7" s="75" t="s">
        <v>80</v>
      </c>
      <c r="D7" s="75" t="s">
        <v>80</v>
      </c>
      <c r="E7" s="76" t="s">
        <v>80</v>
      </c>
    </row>
    <row r="8" spans="1:7" s="53" customFormat="1" ht="18" customHeight="1" x14ac:dyDescent="0.35">
      <c r="A8" s="43">
        <v>2014</v>
      </c>
      <c r="B8" s="86" t="s">
        <v>80</v>
      </c>
      <c r="C8" s="75" t="s">
        <v>80</v>
      </c>
      <c r="D8" s="75" t="s">
        <v>80</v>
      </c>
      <c r="E8" s="76" t="s">
        <v>80</v>
      </c>
      <c r="F8" s="58"/>
      <c r="G8" s="71"/>
    </row>
    <row r="9" spans="1:7" s="53" customFormat="1" ht="18" customHeight="1" x14ac:dyDescent="0.35">
      <c r="A9" s="43">
        <v>2015</v>
      </c>
      <c r="B9" s="86" t="s">
        <v>80</v>
      </c>
      <c r="C9" s="75" t="s">
        <v>80</v>
      </c>
      <c r="D9" s="75" t="s">
        <v>80</v>
      </c>
      <c r="E9" s="76" t="s">
        <v>80</v>
      </c>
    </row>
    <row r="10" spans="1:7" s="53" customFormat="1" ht="18" customHeight="1" x14ac:dyDescent="0.35">
      <c r="A10" s="43">
        <v>2016</v>
      </c>
      <c r="B10" s="44">
        <v>59455206</v>
      </c>
      <c r="C10" s="75" t="s">
        <v>80</v>
      </c>
      <c r="D10" s="75" t="s">
        <v>80</v>
      </c>
      <c r="E10" s="76" t="s">
        <v>80</v>
      </c>
    </row>
    <row r="11" spans="1:7" s="53" customFormat="1" ht="18" customHeight="1" x14ac:dyDescent="0.35">
      <c r="A11" s="43">
        <v>2017</v>
      </c>
      <c r="B11" s="44">
        <v>62379867</v>
      </c>
      <c r="C11" s="46">
        <v>4.9190999355043896E-2</v>
      </c>
      <c r="D11" s="46">
        <v>0</v>
      </c>
      <c r="E11" s="47">
        <v>0</v>
      </c>
    </row>
    <row r="12" spans="1:7" s="53" customFormat="1" ht="18" customHeight="1" x14ac:dyDescent="0.35">
      <c r="A12" s="43">
        <v>2018</v>
      </c>
      <c r="B12" s="44">
        <v>65652750</v>
      </c>
      <c r="C12" s="46">
        <v>5.2466976244114116E-2</v>
      </c>
      <c r="D12" s="46">
        <v>0</v>
      </c>
      <c r="E12" s="47">
        <v>0</v>
      </c>
    </row>
    <row r="13" spans="1:7" s="53" customFormat="1" ht="18" customHeight="1" x14ac:dyDescent="0.35">
      <c r="A13" s="43">
        <v>2019</v>
      </c>
      <c r="B13" s="44">
        <v>69094328</v>
      </c>
      <c r="C13" s="46">
        <v>5.2420926770013532E-2</v>
      </c>
      <c r="D13" s="46">
        <v>0</v>
      </c>
      <c r="E13" s="47">
        <v>0</v>
      </c>
    </row>
    <row r="14" spans="1:7" s="53" customFormat="1" ht="18" customHeight="1" x14ac:dyDescent="0.35">
      <c r="A14" s="43">
        <v>2020</v>
      </c>
      <c r="B14" s="69">
        <v>72426449</v>
      </c>
      <c r="C14" s="56">
        <v>4.8225680695526796E-2</v>
      </c>
      <c r="D14" s="56">
        <v>0</v>
      </c>
      <c r="E14" s="47">
        <v>0</v>
      </c>
    </row>
    <row r="15" spans="1:7" s="53" customFormat="1" ht="18" customHeight="1" thickBot="1" x14ac:dyDescent="0.4">
      <c r="A15" s="48">
        <v>2021</v>
      </c>
      <c r="B15" s="69">
        <v>75846946</v>
      </c>
      <c r="C15" s="56">
        <v>4.7227180777563715E-2</v>
      </c>
      <c r="D15" s="56">
        <v>0</v>
      </c>
      <c r="E15" s="47">
        <v>0</v>
      </c>
    </row>
    <row r="16" spans="1:7" s="53" customFormat="1" ht="18" customHeight="1" thickTop="1" x14ac:dyDescent="0.35">
      <c r="A16" s="43">
        <v>2022</v>
      </c>
      <c r="B16" s="208">
        <v>132016752.60409531</v>
      </c>
      <c r="C16" s="209">
        <v>0.74056780880927375</v>
      </c>
      <c r="D16" s="209">
        <v>1.061717269873963E-2</v>
      </c>
      <c r="E16" s="222">
        <v>1386919.4976981431</v>
      </c>
    </row>
    <row r="17" spans="1:5" s="53" customFormat="1" ht="18" customHeight="1" x14ac:dyDescent="0.35">
      <c r="A17" s="43">
        <v>2023</v>
      </c>
      <c r="B17" s="156">
        <v>137905919.29218754</v>
      </c>
      <c r="C17" s="56">
        <v>4.4609237630266696E-2</v>
      </c>
      <c r="D17" s="56">
        <v>1.1770399762111472E-2</v>
      </c>
      <c r="E17" s="47">
        <v>1604324.2617219985</v>
      </c>
    </row>
    <row r="18" spans="1:5" s="53" customFormat="1" ht="18" customHeight="1" x14ac:dyDescent="0.35">
      <c r="A18" s="43">
        <v>2024</v>
      </c>
      <c r="B18" s="156">
        <v>143930691.16908848</v>
      </c>
      <c r="C18" s="56">
        <v>4.3687550960999522E-2</v>
      </c>
      <c r="D18" s="56">
        <v>1.2494908386425418E-2</v>
      </c>
      <c r="E18" s="47">
        <v>1776207.2532480061</v>
      </c>
    </row>
    <row r="19" spans="1:5" ht="18" customHeight="1" x14ac:dyDescent="0.35">
      <c r="A19" s="43">
        <v>2025</v>
      </c>
      <c r="B19" s="156">
        <v>150133741.70452216</v>
      </c>
      <c r="C19" s="56">
        <v>4.3097483136146364E-2</v>
      </c>
      <c r="D19" s="56">
        <v>1.3101087075313433E-2</v>
      </c>
      <c r="E19" s="47">
        <v>1941479.7280415297</v>
      </c>
    </row>
    <row r="20" spans="1:5" s="135" customFormat="1" ht="18" customHeight="1" x14ac:dyDescent="0.35">
      <c r="A20" s="43">
        <v>2026</v>
      </c>
      <c r="B20" s="156">
        <v>156571035.81188038</v>
      </c>
      <c r="C20" s="56">
        <v>4.2877064371228624E-2</v>
      </c>
      <c r="D20" s="56">
        <v>1.3684338193638901E-2</v>
      </c>
      <c r="E20" s="47">
        <v>2113647.143050611</v>
      </c>
    </row>
    <row r="21" spans="1:5" s="155" customFormat="1" ht="18" customHeight="1" x14ac:dyDescent="0.35">
      <c r="A21" s="43">
        <v>2027</v>
      </c>
      <c r="B21" s="156">
        <v>163248926.64772826</v>
      </c>
      <c r="C21" s="56">
        <v>4.265086962745368E-2</v>
      </c>
      <c r="D21" s="56">
        <v>1.4390969505410967E-2</v>
      </c>
      <c r="E21" s="47">
        <v>2315981.1116259992</v>
      </c>
    </row>
    <row r="22" spans="1:5" s="157" customFormat="1" ht="18" customHeight="1" x14ac:dyDescent="0.35">
      <c r="A22" s="43">
        <v>2028</v>
      </c>
      <c r="B22" s="156" t="s">
        <v>80</v>
      </c>
      <c r="C22" s="87" t="s">
        <v>80</v>
      </c>
      <c r="D22" s="87" t="s">
        <v>80</v>
      </c>
      <c r="E22" s="76" t="s">
        <v>80</v>
      </c>
    </row>
    <row r="23" spans="1:5" s="168" customFormat="1" ht="18" customHeight="1" x14ac:dyDescent="0.35">
      <c r="A23" s="43">
        <v>2029</v>
      </c>
      <c r="B23" s="156" t="s">
        <v>80</v>
      </c>
      <c r="C23" s="87" t="s">
        <v>80</v>
      </c>
      <c r="D23" s="87" t="s">
        <v>80</v>
      </c>
      <c r="E23" s="76" t="s">
        <v>80</v>
      </c>
    </row>
    <row r="24" spans="1:5" s="171" customFormat="1" ht="18" customHeight="1" x14ac:dyDescent="0.35">
      <c r="A24" s="43">
        <v>2030</v>
      </c>
      <c r="B24" s="156" t="s">
        <v>80</v>
      </c>
      <c r="C24" s="87" t="s">
        <v>80</v>
      </c>
      <c r="D24" s="87" t="s">
        <v>80</v>
      </c>
      <c r="E24" s="76" t="s">
        <v>80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30" t="s">
        <v>115</v>
      </c>
      <c r="B26" s="3"/>
      <c r="C26" s="3"/>
    </row>
    <row r="27" spans="1:5" ht="21.75" customHeight="1" x14ac:dyDescent="0.35">
      <c r="A27" s="30" t="s">
        <v>276</v>
      </c>
      <c r="B27" s="3"/>
      <c r="C27" s="3"/>
    </row>
    <row r="28" spans="1:5" ht="21.75" customHeight="1" x14ac:dyDescent="0.35">
      <c r="A28" s="30" t="s">
        <v>277</v>
      </c>
      <c r="B28" s="92"/>
      <c r="C28" s="92"/>
    </row>
    <row r="29" spans="1:5" ht="21.75" customHeight="1" x14ac:dyDescent="0.35">
      <c r="A29" s="72" t="s">
        <v>278</v>
      </c>
      <c r="B29" s="92"/>
      <c r="C29" s="92"/>
    </row>
    <row r="30" spans="1:5" ht="21.75" customHeight="1" x14ac:dyDescent="0.35">
      <c r="A30" s="229" t="str">
        <f>Headings!F39</f>
        <v>Page 39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1:E1"/>
    <mergeCell ref="A2:E2"/>
    <mergeCell ref="A30:E30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0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Headings!E4</f>
        <v>July 2021 Countywide New Construction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  <c r="E4" s="35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39">
        <v>2457642885</v>
      </c>
      <c r="C5" s="74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2012</v>
      </c>
      <c r="B6" s="44">
        <v>1925434669</v>
      </c>
      <c r="C6" s="45">
        <v>-0.21655229864692083</v>
      </c>
      <c r="D6" s="46">
        <v>0</v>
      </c>
      <c r="E6" s="47">
        <v>0</v>
      </c>
    </row>
    <row r="7" spans="1:5" s="53" customFormat="1" ht="18" customHeight="1" x14ac:dyDescent="0.35">
      <c r="A7" s="43">
        <v>2013</v>
      </c>
      <c r="B7" s="44">
        <v>1983503613</v>
      </c>
      <c r="C7" s="46">
        <v>3.0158875258104123E-2</v>
      </c>
      <c r="D7" s="46">
        <v>0</v>
      </c>
      <c r="E7" s="47">
        <v>0</v>
      </c>
    </row>
    <row r="8" spans="1:5" s="53" customFormat="1" ht="18" customHeight="1" x14ac:dyDescent="0.35">
      <c r="A8" s="43">
        <v>2014</v>
      </c>
      <c r="B8" s="44">
        <v>3406198290</v>
      </c>
      <c r="C8" s="45">
        <v>0.71726346636102645</v>
      </c>
      <c r="D8" s="46">
        <v>0</v>
      </c>
      <c r="E8" s="47">
        <v>0</v>
      </c>
    </row>
    <row r="9" spans="1:5" s="53" customFormat="1" ht="18" customHeight="1" x14ac:dyDescent="0.35">
      <c r="A9" s="43">
        <v>2015</v>
      </c>
      <c r="B9" s="44">
        <v>4994659235</v>
      </c>
      <c r="C9" s="45">
        <v>0.46634423769850453</v>
      </c>
      <c r="D9" s="46">
        <v>0</v>
      </c>
      <c r="E9" s="47">
        <v>0</v>
      </c>
    </row>
    <row r="10" spans="1:5" s="53" customFormat="1" ht="18" customHeight="1" x14ac:dyDescent="0.35">
      <c r="A10" s="43">
        <v>2016</v>
      </c>
      <c r="B10" s="44">
        <v>6111997054</v>
      </c>
      <c r="C10" s="45">
        <v>0.22370651658681173</v>
      </c>
      <c r="D10" s="46">
        <v>0</v>
      </c>
      <c r="E10" s="47">
        <v>0</v>
      </c>
    </row>
    <row r="11" spans="1:5" s="53" customFormat="1" ht="18" customHeight="1" x14ac:dyDescent="0.35">
      <c r="A11" s="43">
        <v>2017</v>
      </c>
      <c r="B11" s="44">
        <v>8438451607.000001</v>
      </c>
      <c r="C11" s="45">
        <v>0.38063738127580593</v>
      </c>
      <c r="D11" s="46">
        <v>0</v>
      </c>
      <c r="E11" s="47">
        <v>0</v>
      </c>
    </row>
    <row r="12" spans="1:5" s="53" customFormat="1" ht="18" customHeight="1" x14ac:dyDescent="0.35">
      <c r="A12" s="43">
        <v>2018</v>
      </c>
      <c r="B12" s="44">
        <v>9789738887</v>
      </c>
      <c r="C12" s="45">
        <v>0.16013450606021817</v>
      </c>
      <c r="D12" s="46">
        <v>0</v>
      </c>
      <c r="E12" s="47">
        <v>0</v>
      </c>
    </row>
    <row r="13" spans="1:5" s="53" customFormat="1" ht="18" customHeight="1" x14ac:dyDescent="0.35">
      <c r="A13" s="43">
        <v>2019</v>
      </c>
      <c r="B13" s="44">
        <v>11561210136</v>
      </c>
      <c r="C13" s="45">
        <v>0.18095183839401208</v>
      </c>
      <c r="D13" s="46">
        <v>0</v>
      </c>
      <c r="E13" s="47">
        <v>0</v>
      </c>
    </row>
    <row r="14" spans="1:5" s="53" customFormat="1" ht="18" customHeight="1" x14ac:dyDescent="0.35">
      <c r="A14" s="43">
        <v>2020</v>
      </c>
      <c r="B14" s="44">
        <v>11025221474</v>
      </c>
      <c r="C14" s="45">
        <v>-4.6360948005867098E-2</v>
      </c>
      <c r="D14" s="46">
        <v>0</v>
      </c>
      <c r="E14" s="47">
        <v>0</v>
      </c>
    </row>
    <row r="15" spans="1:5" s="53" customFormat="1" ht="18" customHeight="1" thickBot="1" x14ac:dyDescent="0.4">
      <c r="A15" s="48">
        <v>2021</v>
      </c>
      <c r="B15" s="49">
        <v>10610155850</v>
      </c>
      <c r="C15" s="50">
        <v>-3.7646919381966182E-2</v>
      </c>
      <c r="D15" s="55">
        <v>0</v>
      </c>
      <c r="E15" s="77">
        <v>0</v>
      </c>
    </row>
    <row r="16" spans="1:5" s="53" customFormat="1" ht="18" customHeight="1" thickTop="1" x14ac:dyDescent="0.35">
      <c r="A16" s="43">
        <v>2022</v>
      </c>
      <c r="B16" s="44">
        <v>11044929350.6068</v>
      </c>
      <c r="C16" s="45">
        <v>4.0977107853396921E-2</v>
      </c>
      <c r="D16" s="46">
        <v>0.14985725075197198</v>
      </c>
      <c r="E16" s="47">
        <v>1439450632.806179</v>
      </c>
    </row>
    <row r="17" spans="1:5" s="53" customFormat="1" ht="18" customHeight="1" x14ac:dyDescent="0.35">
      <c r="A17" s="43">
        <v>2023</v>
      </c>
      <c r="B17" s="44">
        <v>10150863736.680901</v>
      </c>
      <c r="C17" s="45">
        <v>-8.0948060919627363E-2</v>
      </c>
      <c r="D17" s="46">
        <v>0.10029122918361266</v>
      </c>
      <c r="E17" s="47">
        <v>925248311.01530075</v>
      </c>
    </row>
    <row r="18" spans="1:5" s="53" customFormat="1" ht="18" customHeight="1" x14ac:dyDescent="0.35">
      <c r="A18" s="43">
        <v>2024</v>
      </c>
      <c r="B18" s="44">
        <v>10074154337.062</v>
      </c>
      <c r="C18" s="45">
        <v>-7.5569332431982827E-3</v>
      </c>
      <c r="D18" s="46">
        <v>6.5020896175051579E-2</v>
      </c>
      <c r="E18" s="47">
        <v>615040085.64907074</v>
      </c>
    </row>
    <row r="19" spans="1:5" s="53" customFormat="1" ht="18" customHeight="1" x14ac:dyDescent="0.35">
      <c r="A19" s="43">
        <v>2025</v>
      </c>
      <c r="B19" s="44">
        <v>10183835559.186501</v>
      </c>
      <c r="C19" s="45">
        <v>1.0887387512120261E-2</v>
      </c>
      <c r="D19" s="46">
        <v>5.7987863187476174E-2</v>
      </c>
      <c r="E19" s="47">
        <v>558171680.10860062</v>
      </c>
    </row>
    <row r="20" spans="1:5" s="53" customFormat="1" ht="18" customHeight="1" x14ac:dyDescent="0.35">
      <c r="A20" s="43">
        <v>2026</v>
      </c>
      <c r="B20" s="44">
        <v>10469413279.662901</v>
      </c>
      <c r="C20" s="45">
        <v>2.8042255672401373E-2</v>
      </c>
      <c r="D20" s="46">
        <v>5.2144024188766291E-2</v>
      </c>
      <c r="E20" s="47">
        <v>518861797.19345093</v>
      </c>
    </row>
    <row r="21" spans="1:5" s="53" customFormat="1" ht="18" customHeight="1" x14ac:dyDescent="0.35">
      <c r="A21" s="43">
        <v>2027</v>
      </c>
      <c r="B21" s="44">
        <v>10735825265.5364</v>
      </c>
      <c r="C21" s="45">
        <v>2.5446696845085937E-2</v>
      </c>
      <c r="D21" s="46">
        <v>5.3685544535402308E-2</v>
      </c>
      <c r="E21" s="47">
        <v>546993007.92949867</v>
      </c>
    </row>
    <row r="22" spans="1:5" s="53" customFormat="1" ht="18" customHeight="1" x14ac:dyDescent="0.35">
      <c r="A22" s="43">
        <v>2028</v>
      </c>
      <c r="B22" s="44">
        <v>10911599355.778101</v>
      </c>
      <c r="C22" s="45">
        <v>1.6372666832233485E-2</v>
      </c>
      <c r="D22" s="46">
        <v>3.0010553147325814E-2</v>
      </c>
      <c r="E22" s="47">
        <v>317922113.89320183</v>
      </c>
    </row>
    <row r="23" spans="1:5" s="53" customFormat="1" ht="18" customHeight="1" x14ac:dyDescent="0.35">
      <c r="A23" s="43">
        <v>2029</v>
      </c>
      <c r="B23" s="44">
        <v>11217837294.3011</v>
      </c>
      <c r="C23" s="45">
        <v>2.80653576563763E-2</v>
      </c>
      <c r="D23" s="46">
        <v>4.0231343429365074E-2</v>
      </c>
      <c r="E23" s="47">
        <v>433854130.21100044</v>
      </c>
    </row>
    <row r="24" spans="1:5" s="53" customFormat="1" ht="18" customHeight="1" x14ac:dyDescent="0.35">
      <c r="A24" s="43">
        <v>2030</v>
      </c>
      <c r="B24" s="44">
        <v>11570102465.956499</v>
      </c>
      <c r="C24" s="45">
        <v>3.1402235779828702E-2</v>
      </c>
      <c r="D24" s="46">
        <v>5.7301769367649191E-2</v>
      </c>
      <c r="E24" s="47">
        <v>627055928.84879875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30" t="s">
        <v>150</v>
      </c>
      <c r="B26" s="3"/>
      <c r="C26" s="3"/>
    </row>
    <row r="27" spans="1:5" ht="21.75" customHeight="1" x14ac:dyDescent="0.35">
      <c r="A27" s="119" t="s">
        <v>176</v>
      </c>
      <c r="B27" s="3"/>
      <c r="C27" s="3"/>
    </row>
    <row r="28" spans="1:5" ht="21.75" customHeight="1" x14ac:dyDescent="0.35">
      <c r="A28" s="117"/>
      <c r="B28" s="3"/>
      <c r="C28" s="3"/>
    </row>
    <row r="29" spans="1:5" ht="21.75" customHeight="1" x14ac:dyDescent="0.35">
      <c r="A29" s="3"/>
      <c r="B29" s="19"/>
      <c r="C29" s="19"/>
    </row>
    <row r="30" spans="1:5" ht="21.75" customHeight="1" x14ac:dyDescent="0.35">
      <c r="A30" s="229" t="str">
        <f>Headings!F4</f>
        <v>Page 4</v>
      </c>
      <c r="B30" s="232"/>
      <c r="C30" s="232"/>
      <c r="D30" s="232"/>
      <c r="E30" s="231"/>
    </row>
    <row r="34" spans="1:2" ht="21.75" customHeight="1" x14ac:dyDescent="0.35">
      <c r="B34" s="7"/>
    </row>
    <row r="35" spans="1:2" ht="21.75" customHeight="1" x14ac:dyDescent="0.35">
      <c r="B35" s="7"/>
    </row>
    <row r="36" spans="1:2" ht="21.75" customHeight="1" x14ac:dyDescent="0.35">
      <c r="A36" s="6"/>
      <c r="B36" s="7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</sheetData>
  <mergeCells count="3">
    <mergeCell ref="A30:E30"/>
    <mergeCell ref="A1:E1"/>
    <mergeCell ref="A2:E2"/>
  </mergeCells>
  <phoneticPr fontId="4"/>
  <pageMargins left="0.75" right="0.75" top="1" bottom="1" header="0.5" footer="0.5"/>
  <pageSetup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E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2.5" customHeight="1" x14ac:dyDescent="0.35">
      <c r="A1" s="238" t="str">
        <f>Headings!E40</f>
        <v>July 2021 Emergency Medical Services (EMS) Property Tax Forecast</v>
      </c>
      <c r="B1" s="239"/>
      <c r="C1" s="239"/>
      <c r="D1" s="239"/>
      <c r="E1" s="239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39">
        <v>98589189</v>
      </c>
      <c r="C5" s="74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2012</v>
      </c>
      <c r="B6" s="44">
        <v>95268834</v>
      </c>
      <c r="C6" s="45">
        <v>-3.3678692701285984E-2</v>
      </c>
      <c r="D6" s="46">
        <v>0</v>
      </c>
      <c r="E6" s="47">
        <v>0</v>
      </c>
    </row>
    <row r="7" spans="1:5" s="53" customFormat="1" ht="18" customHeight="1" x14ac:dyDescent="0.35">
      <c r="A7" s="43">
        <v>2013</v>
      </c>
      <c r="B7" s="44">
        <v>93870870</v>
      </c>
      <c r="C7" s="46">
        <v>-1.4673885900608363E-2</v>
      </c>
      <c r="D7" s="46">
        <v>0</v>
      </c>
      <c r="E7" s="47">
        <v>0</v>
      </c>
    </row>
    <row r="8" spans="1:5" s="53" customFormat="1" ht="18" customHeight="1" x14ac:dyDescent="0.35">
      <c r="A8" s="43">
        <v>2014</v>
      </c>
      <c r="B8" s="44">
        <v>113541014.793615</v>
      </c>
      <c r="C8" s="46">
        <v>0.2095447159871322</v>
      </c>
      <c r="D8" s="46">
        <v>0</v>
      </c>
      <c r="E8" s="47">
        <v>0</v>
      </c>
    </row>
    <row r="9" spans="1:5" s="53" customFormat="1" ht="18" customHeight="1" x14ac:dyDescent="0.35">
      <c r="A9" s="43">
        <v>2015</v>
      </c>
      <c r="B9" s="44">
        <v>116769207</v>
      </c>
      <c r="C9" s="46">
        <v>2.8431947805406921E-2</v>
      </c>
      <c r="D9" s="46">
        <v>0</v>
      </c>
      <c r="E9" s="47">
        <v>0</v>
      </c>
    </row>
    <row r="10" spans="1:5" s="53" customFormat="1" ht="18" customHeight="1" x14ac:dyDescent="0.35">
      <c r="A10" s="43">
        <v>2016</v>
      </c>
      <c r="B10" s="44">
        <v>119879727</v>
      </c>
      <c r="C10" s="46">
        <v>2.6638187240579647E-2</v>
      </c>
      <c r="D10" s="46">
        <v>0</v>
      </c>
      <c r="E10" s="47">
        <v>0</v>
      </c>
    </row>
    <row r="11" spans="1:5" s="53" customFormat="1" ht="18" customHeight="1" x14ac:dyDescent="0.35">
      <c r="A11" s="43">
        <v>2017</v>
      </c>
      <c r="B11" s="44">
        <v>123483769</v>
      </c>
      <c r="C11" s="46">
        <v>3.0063815544057793E-2</v>
      </c>
      <c r="D11" s="46">
        <v>0</v>
      </c>
      <c r="E11" s="47">
        <v>0</v>
      </c>
    </row>
    <row r="12" spans="1:5" s="53" customFormat="1" ht="18" customHeight="1" x14ac:dyDescent="0.35">
      <c r="A12" s="43">
        <v>2018</v>
      </c>
      <c r="B12" s="44">
        <v>127489160</v>
      </c>
      <c r="C12" s="46">
        <v>3.2436578770121516E-2</v>
      </c>
      <c r="D12" s="46">
        <v>0</v>
      </c>
      <c r="E12" s="47">
        <v>0</v>
      </c>
    </row>
    <row r="13" spans="1:5" s="53" customFormat="1" ht="18" customHeight="1" x14ac:dyDescent="0.35">
      <c r="A13" s="43">
        <v>2019</v>
      </c>
      <c r="B13" s="69">
        <v>131539324</v>
      </c>
      <c r="C13" s="56">
        <v>3.1768693118693347E-2</v>
      </c>
      <c r="D13" s="45">
        <v>0</v>
      </c>
      <c r="E13" s="47">
        <v>0</v>
      </c>
    </row>
    <row r="14" spans="1:5" s="53" customFormat="1" ht="18" customHeight="1" x14ac:dyDescent="0.35">
      <c r="A14" s="43">
        <v>2020</v>
      </c>
      <c r="B14" s="44">
        <v>169415530</v>
      </c>
      <c r="C14" s="56">
        <v>0.28794587693030871</v>
      </c>
      <c r="D14" s="46">
        <v>0</v>
      </c>
      <c r="E14" s="47">
        <v>0</v>
      </c>
    </row>
    <row r="15" spans="1:5" s="53" customFormat="1" ht="18" customHeight="1" thickBot="1" x14ac:dyDescent="0.4">
      <c r="A15" s="48">
        <v>2021</v>
      </c>
      <c r="B15" s="49">
        <v>173903481</v>
      </c>
      <c r="C15" s="57">
        <v>2.6490788654381259E-2</v>
      </c>
      <c r="D15" s="55">
        <v>0</v>
      </c>
      <c r="E15" s="77">
        <v>0</v>
      </c>
    </row>
    <row r="16" spans="1:5" s="53" customFormat="1" ht="18" customHeight="1" thickTop="1" x14ac:dyDescent="0.35">
      <c r="A16" s="43">
        <v>2022</v>
      </c>
      <c r="B16" s="44">
        <v>178810960.04717135</v>
      </c>
      <c r="C16" s="56">
        <v>2.821955615236571E-2</v>
      </c>
      <c r="D16" s="46">
        <v>2.2992269088402129E-3</v>
      </c>
      <c r="E16" s="47">
        <v>410183.86515566707</v>
      </c>
    </row>
    <row r="17" spans="1:5" s="53" customFormat="1" ht="18" customHeight="1" x14ac:dyDescent="0.35">
      <c r="A17" s="43">
        <v>2023</v>
      </c>
      <c r="B17" s="44">
        <v>183211543.02263403</v>
      </c>
      <c r="C17" s="56">
        <v>2.4610253053290343E-2</v>
      </c>
      <c r="D17" s="46">
        <v>3.4573927400320947E-3</v>
      </c>
      <c r="E17" s="47">
        <v>631251.77343791723</v>
      </c>
    </row>
    <row r="18" spans="1:5" s="53" customFormat="1" ht="18" customHeight="1" x14ac:dyDescent="0.35">
      <c r="A18" s="43">
        <v>2024</v>
      </c>
      <c r="B18" s="44">
        <v>187562499.08435184</v>
      </c>
      <c r="C18" s="56">
        <v>2.3748263837176875E-2</v>
      </c>
      <c r="D18" s="46">
        <v>4.1913140196512266E-3</v>
      </c>
      <c r="E18" s="47">
        <v>782852.1527698338</v>
      </c>
    </row>
    <row r="19" spans="1:5" ht="18" customHeight="1" x14ac:dyDescent="0.35">
      <c r="A19" s="43">
        <v>2025</v>
      </c>
      <c r="B19" s="44">
        <v>191903957.92186546</v>
      </c>
      <c r="C19" s="56">
        <v>2.3146731669219101E-2</v>
      </c>
      <c r="D19" s="46">
        <v>4.7997774217893863E-3</v>
      </c>
      <c r="E19" s="47">
        <v>916696.34596142173</v>
      </c>
    </row>
    <row r="20" spans="1:5" s="135" customFormat="1" ht="18" customHeight="1" x14ac:dyDescent="0.35">
      <c r="A20" s="43">
        <v>2026</v>
      </c>
      <c r="B20" s="156" t="s">
        <v>80</v>
      </c>
      <c r="C20" s="87" t="s">
        <v>80</v>
      </c>
      <c r="D20" s="163" t="s">
        <v>80</v>
      </c>
      <c r="E20" s="76" t="s">
        <v>80</v>
      </c>
    </row>
    <row r="21" spans="1:5" s="155" customFormat="1" ht="18" customHeight="1" x14ac:dyDescent="0.35">
      <c r="A21" s="43">
        <v>2027</v>
      </c>
      <c r="B21" s="156" t="s">
        <v>80</v>
      </c>
      <c r="C21" s="87" t="s">
        <v>80</v>
      </c>
      <c r="D21" s="163" t="s">
        <v>80</v>
      </c>
      <c r="E21" s="76" t="s">
        <v>80</v>
      </c>
    </row>
    <row r="22" spans="1:5" s="157" customFormat="1" ht="18" customHeight="1" x14ac:dyDescent="0.35">
      <c r="A22" s="43">
        <v>2028</v>
      </c>
      <c r="B22" s="156" t="s">
        <v>80</v>
      </c>
      <c r="C22" s="87" t="s">
        <v>80</v>
      </c>
      <c r="D22" s="163" t="s">
        <v>80</v>
      </c>
      <c r="E22" s="76" t="s">
        <v>80</v>
      </c>
    </row>
    <row r="23" spans="1:5" s="168" customFormat="1" ht="18" customHeight="1" x14ac:dyDescent="0.35">
      <c r="A23" s="43">
        <v>2029</v>
      </c>
      <c r="B23" s="156" t="s">
        <v>80</v>
      </c>
      <c r="C23" s="87" t="s">
        <v>80</v>
      </c>
      <c r="D23" s="163" t="s">
        <v>80</v>
      </c>
      <c r="E23" s="76" t="s">
        <v>80</v>
      </c>
    </row>
    <row r="24" spans="1:5" s="171" customFormat="1" ht="18" customHeight="1" x14ac:dyDescent="0.35">
      <c r="A24" s="43">
        <v>2030</v>
      </c>
      <c r="B24" s="156" t="s">
        <v>80</v>
      </c>
      <c r="C24" s="87" t="s">
        <v>80</v>
      </c>
      <c r="D24" s="163" t="s">
        <v>80</v>
      </c>
      <c r="E24" s="76" t="s">
        <v>80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30" t="s">
        <v>115</v>
      </c>
      <c r="B26" s="3"/>
      <c r="C26" s="3"/>
    </row>
    <row r="27" spans="1:5" ht="21.75" customHeight="1" x14ac:dyDescent="0.35">
      <c r="A27" s="30" t="s">
        <v>270</v>
      </c>
      <c r="B27" s="3"/>
      <c r="C27" s="3"/>
    </row>
    <row r="28" spans="1:5" ht="21.75" customHeight="1" x14ac:dyDescent="0.35">
      <c r="A28" s="30" t="s">
        <v>269</v>
      </c>
      <c r="B28" s="19"/>
      <c r="C28" s="19"/>
    </row>
    <row r="29" spans="1:5" ht="21.75" customHeight="1" x14ac:dyDescent="0.35">
      <c r="B29" s="19"/>
      <c r="C29" s="19"/>
    </row>
    <row r="30" spans="1:5" ht="21.75" customHeight="1" x14ac:dyDescent="0.35">
      <c r="A30" s="229" t="str">
        <f>Headings!F40</f>
        <v>Page 40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30:E30"/>
    <mergeCell ref="A1:E1"/>
    <mergeCell ref="A2:E2"/>
  </mergeCells>
  <phoneticPr fontId="4"/>
  <pageMargins left="0.75" right="0.75" top="1" bottom="1" header="0.5" footer="0.5"/>
  <pageSetup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E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Headings!E41</f>
        <v>July 2021 Conservation Futures Property Tax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39">
        <v>17061273</v>
      </c>
      <c r="C5" s="74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2012</v>
      </c>
      <c r="B6" s="44">
        <v>17416782</v>
      </c>
      <c r="C6" s="45">
        <v>2.0837190753585588E-2</v>
      </c>
      <c r="D6" s="46">
        <v>0</v>
      </c>
      <c r="E6" s="47">
        <v>0</v>
      </c>
    </row>
    <row r="7" spans="1:5" s="53" customFormat="1" ht="18" customHeight="1" x14ac:dyDescent="0.35">
      <c r="A7" s="43">
        <v>2013</v>
      </c>
      <c r="B7" s="44">
        <v>17566647</v>
      </c>
      <c r="C7" s="46">
        <v>8.6046320152597389E-3</v>
      </c>
      <c r="D7" s="46">
        <v>0</v>
      </c>
      <c r="E7" s="47">
        <v>0</v>
      </c>
    </row>
    <row r="8" spans="1:5" s="53" customFormat="1" ht="18" customHeight="1" x14ac:dyDescent="0.35">
      <c r="A8" s="43">
        <v>2014</v>
      </c>
      <c r="B8" s="44">
        <v>17955638</v>
      </c>
      <c r="C8" s="56">
        <v>2.2143724980640878E-2</v>
      </c>
      <c r="D8" s="46">
        <v>0</v>
      </c>
      <c r="E8" s="47">
        <v>0</v>
      </c>
    </row>
    <row r="9" spans="1:5" s="53" customFormat="1" ht="18" customHeight="1" x14ac:dyDescent="0.35">
      <c r="A9" s="43">
        <v>2015</v>
      </c>
      <c r="B9" s="44">
        <v>18389600</v>
      </c>
      <c r="C9" s="46">
        <v>2.4168564770575163E-2</v>
      </c>
      <c r="D9" s="46">
        <v>0</v>
      </c>
      <c r="E9" s="47">
        <v>0</v>
      </c>
    </row>
    <row r="10" spans="1:5" s="53" customFormat="1" ht="18" customHeight="1" x14ac:dyDescent="0.35">
      <c r="A10" s="43">
        <v>2016</v>
      </c>
      <c r="B10" s="44">
        <v>18877155</v>
      </c>
      <c r="C10" s="46">
        <v>2.6512539696350146E-2</v>
      </c>
      <c r="D10" s="46">
        <v>0</v>
      </c>
      <c r="E10" s="47">
        <v>0</v>
      </c>
    </row>
    <row r="11" spans="1:5" s="53" customFormat="1" ht="18" customHeight="1" x14ac:dyDescent="0.35">
      <c r="A11" s="43">
        <v>2017</v>
      </c>
      <c r="B11" s="44">
        <v>19443654</v>
      </c>
      <c r="C11" s="46">
        <v>3.0009765772437635E-2</v>
      </c>
      <c r="D11" s="46">
        <v>0</v>
      </c>
      <c r="E11" s="47">
        <v>0</v>
      </c>
    </row>
    <row r="12" spans="1:5" s="53" customFormat="1" ht="18" customHeight="1" x14ac:dyDescent="0.35">
      <c r="A12" s="43">
        <v>2018</v>
      </c>
      <c r="B12" s="44">
        <v>20072804</v>
      </c>
      <c r="C12" s="46">
        <v>3.2357601096995481E-2</v>
      </c>
      <c r="D12" s="46">
        <v>0</v>
      </c>
      <c r="E12" s="47">
        <v>0</v>
      </c>
    </row>
    <row r="13" spans="1:5" s="53" customFormat="1" ht="18" customHeight="1" x14ac:dyDescent="0.35">
      <c r="A13" s="43">
        <v>2019</v>
      </c>
      <c r="B13" s="44">
        <v>20712946</v>
      </c>
      <c r="C13" s="46">
        <v>3.189101034414521E-2</v>
      </c>
      <c r="D13" s="46">
        <v>0</v>
      </c>
      <c r="E13" s="47">
        <v>0</v>
      </c>
    </row>
    <row r="14" spans="1:5" s="53" customFormat="1" ht="18" customHeight="1" x14ac:dyDescent="0.35">
      <c r="A14" s="43">
        <v>2020</v>
      </c>
      <c r="B14" s="44">
        <v>21297118</v>
      </c>
      <c r="C14" s="46">
        <v>2.8203230964827464E-2</v>
      </c>
      <c r="D14" s="46">
        <v>0</v>
      </c>
      <c r="E14" s="47">
        <v>0</v>
      </c>
    </row>
    <row r="15" spans="1:5" s="53" customFormat="1" ht="18" customHeight="1" thickBot="1" x14ac:dyDescent="0.4">
      <c r="A15" s="48">
        <v>2021</v>
      </c>
      <c r="B15" s="49">
        <v>21858694</v>
      </c>
      <c r="C15" s="55">
        <v>2.6368638235464426E-2</v>
      </c>
      <c r="D15" s="55">
        <v>0</v>
      </c>
      <c r="E15" s="77">
        <v>0</v>
      </c>
    </row>
    <row r="16" spans="1:5" s="53" customFormat="1" ht="18" customHeight="1" thickTop="1" x14ac:dyDescent="0.35">
      <c r="A16" s="43">
        <v>2022</v>
      </c>
      <c r="B16" s="44">
        <v>22447179.240279354</v>
      </c>
      <c r="C16" s="46">
        <v>2.6922250719981555E-2</v>
      </c>
      <c r="D16" s="46">
        <v>1.2765817880504571E-3</v>
      </c>
      <c r="E16" s="47">
        <v>28619.125556766987</v>
      </c>
    </row>
    <row r="17" spans="1:5" s="53" customFormat="1" ht="18" customHeight="1" x14ac:dyDescent="0.35">
      <c r="A17" s="43">
        <v>2023</v>
      </c>
      <c r="B17" s="44">
        <v>23000785.608870704</v>
      </c>
      <c r="C17" s="46">
        <v>2.4662625208514255E-2</v>
      </c>
      <c r="D17" s="46">
        <v>2.5840653024868931E-3</v>
      </c>
      <c r="E17" s="47">
        <v>59282.342577319592</v>
      </c>
    </row>
    <row r="18" spans="1:5" s="53" customFormat="1" ht="18" customHeight="1" x14ac:dyDescent="0.35">
      <c r="A18" s="43">
        <v>2024</v>
      </c>
      <c r="B18" s="44">
        <v>23548748.285608955</v>
      </c>
      <c r="C18" s="46">
        <v>2.3823650463787649E-2</v>
      </c>
      <c r="D18" s="46">
        <v>3.2732607412835346E-3</v>
      </c>
      <c r="E18" s="47">
        <v>76829.709597464651</v>
      </c>
    </row>
    <row r="19" spans="1:5" ht="18" customHeight="1" x14ac:dyDescent="0.35">
      <c r="A19" s="43">
        <v>2025</v>
      </c>
      <c r="B19" s="44">
        <v>24090628.34534578</v>
      </c>
      <c r="C19" s="46">
        <v>2.3010992056336832E-2</v>
      </c>
      <c r="D19" s="46">
        <v>3.8142778049041759E-3</v>
      </c>
      <c r="E19" s="47">
        <v>91539.193091362715</v>
      </c>
    </row>
    <row r="20" spans="1:5" s="135" customFormat="1" ht="18" customHeight="1" x14ac:dyDescent="0.35">
      <c r="A20" s="43">
        <v>2026</v>
      </c>
      <c r="B20" s="44">
        <v>24644551.785286356</v>
      </c>
      <c r="C20" s="46">
        <v>2.2993316405032216E-2</v>
      </c>
      <c r="D20" s="46">
        <v>4.3205246527595609E-3</v>
      </c>
      <c r="E20" s="47">
        <v>106019.33439660817</v>
      </c>
    </row>
    <row r="21" spans="1:5" s="155" customFormat="1" ht="18" customHeight="1" x14ac:dyDescent="0.35">
      <c r="A21" s="43">
        <v>2027</v>
      </c>
      <c r="B21" s="44">
        <v>25205857.506250046</v>
      </c>
      <c r="C21" s="46">
        <v>2.2776057193249821E-2</v>
      </c>
      <c r="D21" s="46">
        <v>5.0533870999143193E-3</v>
      </c>
      <c r="E21" s="47">
        <v>126734.51659309864</v>
      </c>
    </row>
    <row r="22" spans="1:5" s="157" customFormat="1" ht="18" customHeight="1" x14ac:dyDescent="0.35">
      <c r="A22" s="43">
        <v>2028</v>
      </c>
      <c r="B22" s="44">
        <v>25769551.202434726</v>
      </c>
      <c r="C22" s="46">
        <v>2.2363599256439048E-2</v>
      </c>
      <c r="D22" s="46">
        <v>5.5183387215340662E-3</v>
      </c>
      <c r="E22" s="47">
        <v>141424.68293293938</v>
      </c>
    </row>
    <row r="23" spans="1:5" s="168" customFormat="1" ht="18" customHeight="1" x14ac:dyDescent="0.35">
      <c r="A23" s="43">
        <v>2029</v>
      </c>
      <c r="B23" s="44">
        <v>26336872.390140586</v>
      </c>
      <c r="C23" s="46">
        <v>2.2015175322582126E-2</v>
      </c>
      <c r="D23" s="46">
        <v>5.9883369303823653E-3</v>
      </c>
      <c r="E23" s="47">
        <v>156775.24258967489</v>
      </c>
    </row>
    <row r="24" spans="1:5" s="171" customFormat="1" ht="18" customHeight="1" x14ac:dyDescent="0.35">
      <c r="A24" s="43">
        <v>2030</v>
      </c>
      <c r="B24" s="44">
        <v>26919151.215556171</v>
      </c>
      <c r="C24" s="46">
        <v>2.2108882816076703E-2</v>
      </c>
      <c r="D24" s="46">
        <v>6.8481971440135236E-3</v>
      </c>
      <c r="E24" s="47">
        <v>183093.79208956659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30" t="s">
        <v>115</v>
      </c>
      <c r="B26" s="3"/>
      <c r="C26" s="3"/>
    </row>
    <row r="27" spans="1:5" ht="21.75" customHeight="1" x14ac:dyDescent="0.35">
      <c r="A27" s="30"/>
      <c r="B27" s="3"/>
      <c r="C27" s="3"/>
    </row>
    <row r="28" spans="1:5" ht="21.75" customHeight="1" x14ac:dyDescent="0.35">
      <c r="A28" s="3"/>
      <c r="B28" s="19"/>
      <c r="C28" s="19"/>
    </row>
    <row r="29" spans="1:5" ht="21.75" customHeight="1" x14ac:dyDescent="0.35">
      <c r="A29" s="3"/>
      <c r="B29" s="19"/>
      <c r="C29" s="19"/>
    </row>
    <row r="30" spans="1:5" ht="21.75" customHeight="1" x14ac:dyDescent="0.35">
      <c r="A30" s="229" t="str">
        <f>Headings!F41</f>
        <v>Page 41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30:E30"/>
    <mergeCell ref="A2:E2"/>
    <mergeCell ref="A1:E1"/>
  </mergeCells>
  <phoneticPr fontId="4"/>
  <pageMargins left="0.75" right="0.75" top="1" bottom="1" header="0.5" footer="0.5"/>
  <pageSetup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E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Headings!E42</f>
        <v>July 2021 Unincorporated Area/Roads Property Tax Levy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5" s="53" customFormat="1" ht="18" customHeight="1" x14ac:dyDescent="0.35">
      <c r="A5" s="38">
        <v>2012</v>
      </c>
      <c r="B5" s="39">
        <v>73706592</v>
      </c>
      <c r="C5" s="74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2013</v>
      </c>
      <c r="B6" s="44">
        <v>67537651</v>
      </c>
      <c r="C6" s="45">
        <v>-8.3695919626836091E-2</v>
      </c>
      <c r="D6" s="46">
        <v>0</v>
      </c>
      <c r="E6" s="47">
        <v>0</v>
      </c>
    </row>
    <row r="7" spans="1:5" s="53" customFormat="1" ht="18" customHeight="1" x14ac:dyDescent="0.35">
      <c r="A7" s="43">
        <v>2014</v>
      </c>
      <c r="B7" s="44">
        <v>71721037.701000005</v>
      </c>
      <c r="C7" s="45">
        <v>6.1941548737014962E-2</v>
      </c>
      <c r="D7" s="46">
        <v>0</v>
      </c>
      <c r="E7" s="47">
        <v>0</v>
      </c>
    </row>
    <row r="8" spans="1:5" s="53" customFormat="1" ht="18" customHeight="1" x14ac:dyDescent="0.35">
      <c r="A8" s="43">
        <v>2015</v>
      </c>
      <c r="B8" s="44">
        <v>81182066</v>
      </c>
      <c r="C8" s="45">
        <v>0.13191426954030372</v>
      </c>
      <c r="D8" s="46">
        <v>0</v>
      </c>
      <c r="E8" s="47">
        <v>0</v>
      </c>
    </row>
    <row r="9" spans="1:5" s="53" customFormat="1" ht="18" customHeight="1" x14ac:dyDescent="0.35">
      <c r="A9" s="43">
        <v>2016</v>
      </c>
      <c r="B9" s="44">
        <v>82424494.000000134</v>
      </c>
      <c r="C9" s="45">
        <v>1.5304217559579447E-2</v>
      </c>
      <c r="D9" s="46">
        <v>0</v>
      </c>
      <c r="E9" s="47">
        <v>0</v>
      </c>
    </row>
    <row r="10" spans="1:5" s="53" customFormat="1" ht="18" customHeight="1" x14ac:dyDescent="0.35">
      <c r="A10" s="43">
        <v>2017</v>
      </c>
      <c r="B10" s="44">
        <v>87678035</v>
      </c>
      <c r="C10" s="45">
        <v>6.3737619062603557E-2</v>
      </c>
      <c r="D10" s="46">
        <v>0</v>
      </c>
      <c r="E10" s="47">
        <v>0</v>
      </c>
    </row>
    <row r="11" spans="1:5" s="53" customFormat="1" ht="18" customHeight="1" x14ac:dyDescent="0.35">
      <c r="A11" s="43">
        <v>2018</v>
      </c>
      <c r="B11" s="44">
        <v>89353349</v>
      </c>
      <c r="C11" s="45">
        <v>1.9107567819009574E-2</v>
      </c>
      <c r="D11" s="46">
        <v>0</v>
      </c>
      <c r="E11" s="47">
        <v>0</v>
      </c>
    </row>
    <row r="12" spans="1:5" s="53" customFormat="1" ht="18" customHeight="1" x14ac:dyDescent="0.35">
      <c r="A12" s="43">
        <v>2019</v>
      </c>
      <c r="B12" s="44">
        <v>91211126</v>
      </c>
      <c r="C12" s="45">
        <v>2.0791352767314919E-2</v>
      </c>
      <c r="D12" s="46">
        <v>0</v>
      </c>
      <c r="E12" s="47">
        <v>0</v>
      </c>
    </row>
    <row r="13" spans="1:5" s="53" customFormat="1" ht="18" customHeight="1" x14ac:dyDescent="0.35">
      <c r="A13" s="43">
        <v>2020</v>
      </c>
      <c r="B13" s="44">
        <v>92987997</v>
      </c>
      <c r="C13" s="45">
        <v>1.9480858069880647E-2</v>
      </c>
      <c r="D13" s="46">
        <v>0</v>
      </c>
      <c r="E13" s="47">
        <v>0</v>
      </c>
    </row>
    <row r="14" spans="1:5" s="53" customFormat="1" ht="18" customHeight="1" thickBot="1" x14ac:dyDescent="0.4">
      <c r="A14" s="48">
        <v>2021</v>
      </c>
      <c r="B14" s="49">
        <v>94573079</v>
      </c>
      <c r="C14" s="50">
        <v>1.7046092518801181E-2</v>
      </c>
      <c r="D14" s="55">
        <v>0</v>
      </c>
      <c r="E14" s="77">
        <v>0</v>
      </c>
    </row>
    <row r="15" spans="1:5" s="53" customFormat="1" ht="18" customHeight="1" thickTop="1" x14ac:dyDescent="0.35">
      <c r="A15" s="43">
        <v>2022</v>
      </c>
      <c r="B15" s="44">
        <v>96182459.215631261</v>
      </c>
      <c r="C15" s="45">
        <v>1.7017318592654318E-2</v>
      </c>
      <c r="D15" s="46">
        <v>1.4738797861046926E-3</v>
      </c>
      <c r="E15" s="47">
        <v>141552.75067786872</v>
      </c>
    </row>
    <row r="16" spans="1:5" s="53" customFormat="1" ht="18" customHeight="1" x14ac:dyDescent="0.35">
      <c r="A16" s="43">
        <v>2023</v>
      </c>
      <c r="B16" s="44">
        <v>97702959.320912316</v>
      </c>
      <c r="C16" s="45">
        <v>1.5808496868147781E-2</v>
      </c>
      <c r="D16" s="46">
        <v>1.8199136633689772E-3</v>
      </c>
      <c r="E16" s="47">
        <v>177487.93789646029</v>
      </c>
    </row>
    <row r="17" spans="1:5" s="53" customFormat="1" ht="18" customHeight="1" x14ac:dyDescent="0.35">
      <c r="A17" s="43">
        <v>2024</v>
      </c>
      <c r="B17" s="44">
        <v>99188752.279126689</v>
      </c>
      <c r="C17" s="45">
        <v>1.5207246213844838E-2</v>
      </c>
      <c r="D17" s="46">
        <v>1.9824688277529923E-3</v>
      </c>
      <c r="E17" s="47">
        <v>196249.55084007978</v>
      </c>
    </row>
    <row r="18" spans="1:5" s="53" customFormat="1" ht="18" customHeight="1" x14ac:dyDescent="0.35">
      <c r="A18" s="43">
        <v>2025</v>
      </c>
      <c r="B18" s="44">
        <v>100682596.51962195</v>
      </c>
      <c r="C18" s="45">
        <v>1.5060621352423587E-2</v>
      </c>
      <c r="D18" s="46">
        <v>2.1395067394958112E-3</v>
      </c>
      <c r="E18" s="47">
        <v>214951.20425350964</v>
      </c>
    </row>
    <row r="19" spans="1:5" s="53" customFormat="1" ht="18" customHeight="1" x14ac:dyDescent="0.35">
      <c r="A19" s="43">
        <v>2026</v>
      </c>
      <c r="B19" s="44">
        <v>102173651.44041054</v>
      </c>
      <c r="C19" s="45">
        <v>1.4809460346982606E-2</v>
      </c>
      <c r="D19" s="46">
        <v>2.3006020524583004E-3</v>
      </c>
      <c r="E19" s="47">
        <v>234521.37186151743</v>
      </c>
    </row>
    <row r="20" spans="1:5" s="53" customFormat="1" ht="18" customHeight="1" x14ac:dyDescent="0.35">
      <c r="A20" s="43">
        <v>2027</v>
      </c>
      <c r="B20" s="44">
        <v>103703168.53222129</v>
      </c>
      <c r="C20" s="45">
        <v>1.4969780077819683E-2</v>
      </c>
      <c r="D20" s="46">
        <v>2.4232766716423271E-3</v>
      </c>
      <c r="E20" s="47">
        <v>250693.96823458374</v>
      </c>
    </row>
    <row r="21" spans="1:5" s="53" customFormat="1" ht="18" customHeight="1" x14ac:dyDescent="0.35">
      <c r="A21" s="43">
        <v>2028</v>
      </c>
      <c r="B21" s="44">
        <v>105220293.56351426</v>
      </c>
      <c r="C21" s="45">
        <v>1.462949544132397E-2</v>
      </c>
      <c r="D21" s="46">
        <v>2.3609260395478504E-3</v>
      </c>
      <c r="E21" s="47">
        <v>247832.21742740273</v>
      </c>
    </row>
    <row r="22" spans="1:5" s="53" customFormat="1" ht="18" customHeight="1" x14ac:dyDescent="0.35">
      <c r="A22" s="43">
        <v>2029</v>
      </c>
      <c r="B22" s="44">
        <v>106782972.9613649</v>
      </c>
      <c r="C22" s="45">
        <v>1.4851501976729908E-2</v>
      </c>
      <c r="D22" s="46">
        <v>2.320301896141741E-3</v>
      </c>
      <c r="E22" s="47">
        <v>247195.16722267866</v>
      </c>
    </row>
    <row r="23" spans="1:5" s="53" customFormat="1" ht="18" customHeight="1" x14ac:dyDescent="0.35">
      <c r="A23" s="43">
        <v>2030</v>
      </c>
      <c r="B23" s="44">
        <v>108234698</v>
      </c>
      <c r="C23" s="45">
        <v>1.3595098529054273E-2</v>
      </c>
      <c r="D23" s="46">
        <v>2.3242021607663421E-3</v>
      </c>
      <c r="E23" s="47">
        <v>250976</v>
      </c>
    </row>
    <row r="24" spans="1:5" ht="18" customHeight="1" x14ac:dyDescent="0.35">
      <c r="A24" s="25" t="s">
        <v>4</v>
      </c>
      <c r="B24" s="3"/>
      <c r="C24" s="3"/>
    </row>
    <row r="25" spans="1:5" ht="21.75" customHeight="1" x14ac:dyDescent="0.35">
      <c r="A25" s="30" t="s">
        <v>115</v>
      </c>
      <c r="B25" s="3"/>
      <c r="C25" s="3"/>
    </row>
    <row r="26" spans="1:5" ht="21.75" customHeight="1" x14ac:dyDescent="0.35">
      <c r="A26" s="30" t="s">
        <v>187</v>
      </c>
      <c r="B26" s="3"/>
      <c r="C26" s="3"/>
    </row>
    <row r="27" spans="1:5" ht="21.75" customHeight="1" x14ac:dyDescent="0.35">
      <c r="A27" s="30" t="s">
        <v>194</v>
      </c>
      <c r="B27" s="19"/>
      <c r="C27" s="19"/>
    </row>
    <row r="28" spans="1:5" ht="21.75" customHeight="1" x14ac:dyDescent="0.35">
      <c r="A28" s="72" t="s">
        <v>195</v>
      </c>
    </row>
    <row r="29" spans="1:5" ht="21.75" customHeight="1" x14ac:dyDescent="0.35">
      <c r="A29" s="72"/>
    </row>
    <row r="30" spans="1:5" ht="21.75" customHeight="1" x14ac:dyDescent="0.35">
      <c r="A30" s="229" t="str">
        <f>Headings!F42</f>
        <v>Page 42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1:E1"/>
    <mergeCell ref="A2:E2"/>
    <mergeCell ref="A30:E30"/>
  </mergeCells>
  <phoneticPr fontId="4"/>
  <pageMargins left="0.75" right="0.75" top="1" bottom="1" header="0.5" footer="0.5"/>
  <pageSetup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G32"/>
  <sheetViews>
    <sheetView zoomScale="75" zoomScaleNormal="75" workbookViewId="0">
      <selection activeCell="A25" sqref="A25:E25"/>
    </sheetView>
  </sheetViews>
  <sheetFormatPr defaultColWidth="10.7265625" defaultRowHeight="21.75" customHeight="1" x14ac:dyDescent="0.35"/>
  <cols>
    <col min="1" max="1" width="7.7265625" style="95" customWidth="1"/>
    <col min="2" max="2" width="15.26953125" style="95" customWidth="1"/>
    <col min="3" max="3" width="15.7265625" style="95" customWidth="1"/>
    <col min="4" max="4" width="17.7265625" style="95" customWidth="1"/>
    <col min="5" max="5" width="17.7265625" style="96" customWidth="1"/>
    <col min="6" max="6" width="10.7265625" style="96"/>
    <col min="7" max="7" width="19.6328125" style="96" bestFit="1" customWidth="1"/>
    <col min="8" max="16384" width="10.7265625" style="96"/>
  </cols>
  <sheetData>
    <row r="1" spans="1:5" ht="23.4" x14ac:dyDescent="0.35">
      <c r="A1" s="230" t="s">
        <v>280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s="22" customFormat="1" ht="66" customHeight="1" x14ac:dyDescent="0.35">
      <c r="A4" s="21" t="s">
        <v>109</v>
      </c>
      <c r="B4" s="32" t="s">
        <v>169</v>
      </c>
      <c r="C4" s="33" t="s">
        <v>167</v>
      </c>
      <c r="D4" s="104" t="s">
        <v>170</v>
      </c>
      <c r="E4" s="105" t="s">
        <v>168</v>
      </c>
    </row>
    <row r="5" spans="1:5" s="53" customFormat="1" ht="18" customHeight="1" x14ac:dyDescent="0.35">
      <c r="A5" s="38">
        <v>2013</v>
      </c>
      <c r="B5" s="39"/>
      <c r="C5" s="186"/>
      <c r="D5" s="41"/>
      <c r="E5" s="51"/>
    </row>
    <row r="6" spans="1:5" s="53" customFormat="1" ht="18" customHeight="1" x14ac:dyDescent="0.35">
      <c r="A6" s="43">
        <v>2014</v>
      </c>
      <c r="B6" s="44"/>
      <c r="C6" s="97"/>
      <c r="D6" s="56"/>
      <c r="E6" s="46"/>
    </row>
    <row r="7" spans="1:5" s="53" customFormat="1" ht="18" customHeight="1" x14ac:dyDescent="0.35">
      <c r="A7" s="43">
        <v>2015</v>
      </c>
      <c r="B7" s="44"/>
      <c r="C7" s="97"/>
      <c r="D7" s="56"/>
      <c r="E7" s="46"/>
    </row>
    <row r="8" spans="1:5" s="53" customFormat="1" ht="18" customHeight="1" x14ac:dyDescent="0.35">
      <c r="A8" s="43">
        <v>2016</v>
      </c>
      <c r="B8" s="62"/>
      <c r="C8" s="140"/>
      <c r="D8" s="44"/>
      <c r="E8" s="69"/>
    </row>
    <row r="9" spans="1:5" s="53" customFormat="1" ht="18" customHeight="1" x14ac:dyDescent="0.35">
      <c r="A9" s="43">
        <v>2017</v>
      </c>
      <c r="B9" s="62"/>
      <c r="C9" s="160"/>
      <c r="D9" s="44"/>
      <c r="E9" s="69"/>
    </row>
    <row r="10" spans="1:5" s="53" customFormat="1" ht="18" x14ac:dyDescent="0.35">
      <c r="A10" s="43">
        <v>2018</v>
      </c>
      <c r="B10" s="62"/>
      <c r="C10" s="139"/>
      <c r="D10" s="44"/>
      <c r="E10" s="69"/>
    </row>
    <row r="11" spans="1:5" s="53" customFormat="1" ht="18" x14ac:dyDescent="0.35">
      <c r="A11" s="43">
        <v>2019</v>
      </c>
      <c r="B11" s="62"/>
      <c r="C11" s="139"/>
      <c r="D11" s="44"/>
      <c r="E11" s="69"/>
    </row>
    <row r="12" spans="1:5" s="53" customFormat="1" ht="18" customHeight="1" x14ac:dyDescent="0.35">
      <c r="A12" s="43">
        <v>2020</v>
      </c>
      <c r="B12" s="62"/>
      <c r="C12" s="164"/>
      <c r="D12" s="44"/>
      <c r="E12" s="69"/>
    </row>
    <row r="13" spans="1:5" s="58" customFormat="1" ht="18" customHeight="1" thickBot="1" x14ac:dyDescent="0.4">
      <c r="A13" s="48">
        <v>2021</v>
      </c>
      <c r="B13" s="67"/>
      <c r="C13" s="169"/>
      <c r="D13" s="49"/>
      <c r="E13" s="68"/>
    </row>
    <row r="14" spans="1:5" s="53" customFormat="1" ht="18" customHeight="1" thickTop="1" x14ac:dyDescent="0.35">
      <c r="A14" s="43">
        <v>2022</v>
      </c>
      <c r="B14" s="62">
        <v>1.6620626946697257</v>
      </c>
      <c r="C14" s="164"/>
      <c r="D14" s="44"/>
      <c r="E14" s="69"/>
    </row>
    <row r="15" spans="1:5" s="53" customFormat="1" ht="18" customHeight="1" x14ac:dyDescent="0.35">
      <c r="A15" s="178">
        <v>2023</v>
      </c>
      <c r="B15" s="179">
        <v>1.6025321173771512</v>
      </c>
      <c r="C15" s="180"/>
      <c r="D15" s="181"/>
      <c r="E15" s="182"/>
    </row>
    <row r="16" spans="1:5" s="53" customFormat="1" ht="18" customHeight="1" x14ac:dyDescent="0.35">
      <c r="A16" s="43">
        <v>2024</v>
      </c>
      <c r="B16" s="62">
        <v>1.6437993219338403</v>
      </c>
      <c r="C16" s="183" t="s">
        <v>241</v>
      </c>
      <c r="D16" s="44">
        <v>3159174789.9722228</v>
      </c>
      <c r="E16" s="69"/>
    </row>
    <row r="17" spans="1:7" ht="18" customHeight="1" x14ac:dyDescent="0.35">
      <c r="A17" s="110">
        <v>2025</v>
      </c>
      <c r="B17" s="111">
        <v>1.6799847521137909</v>
      </c>
      <c r="C17" s="114" t="s">
        <v>244</v>
      </c>
      <c r="D17" s="112">
        <v>2996983297.1947818</v>
      </c>
      <c r="E17" s="113"/>
    </row>
    <row r="18" spans="1:7" ht="18" customHeight="1" x14ac:dyDescent="0.35">
      <c r="A18" s="43">
        <v>2026</v>
      </c>
      <c r="B18" s="62">
        <v>1.7706248406833913</v>
      </c>
      <c r="C18" s="177" t="s">
        <v>240</v>
      </c>
      <c r="D18" s="44">
        <v>5280453691.4888248</v>
      </c>
      <c r="E18" s="69"/>
    </row>
    <row r="19" spans="1:7" ht="18" customHeight="1" x14ac:dyDescent="0.35">
      <c r="A19" s="110">
        <v>2027</v>
      </c>
      <c r="B19" s="111">
        <v>1.7577669165437539</v>
      </c>
      <c r="C19" s="114" t="s">
        <v>245</v>
      </c>
      <c r="D19" s="112">
        <v>1686060780.0034125</v>
      </c>
      <c r="E19" s="113"/>
    </row>
    <row r="20" spans="1:7" ht="54" customHeight="1" x14ac:dyDescent="0.35">
      <c r="A20" s="110">
        <v>2028</v>
      </c>
      <c r="B20" s="111">
        <v>1.8176148898131022</v>
      </c>
      <c r="C20" s="189" t="s">
        <v>246</v>
      </c>
      <c r="D20" s="112">
        <v>4109718107.64083</v>
      </c>
      <c r="E20" s="197"/>
      <c r="G20" s="127"/>
    </row>
    <row r="21" spans="1:7" s="168" customFormat="1" ht="18" customHeight="1" x14ac:dyDescent="0.35">
      <c r="A21" s="43">
        <v>2029</v>
      </c>
      <c r="B21" s="62">
        <v>1.7489828215305492</v>
      </c>
      <c r="C21" s="98"/>
      <c r="D21" s="44"/>
      <c r="E21" s="99"/>
    </row>
    <row r="22" spans="1:7" s="171" customFormat="1" ht="18" customHeight="1" x14ac:dyDescent="0.35">
      <c r="A22" s="43">
        <v>2030</v>
      </c>
      <c r="B22" s="62">
        <v>1.6859942399613692</v>
      </c>
      <c r="C22" s="98"/>
      <c r="D22" s="44"/>
      <c r="E22" s="99"/>
    </row>
    <row r="23" spans="1:7" ht="21.75" customHeight="1" x14ac:dyDescent="0.35">
      <c r="A23" s="88"/>
    </row>
    <row r="24" spans="1:7" ht="21.75" customHeight="1" x14ac:dyDescent="0.35">
      <c r="A24" s="96"/>
      <c r="B24" s="96"/>
      <c r="C24" s="96"/>
      <c r="D24" s="96"/>
    </row>
    <row r="25" spans="1:7" ht="21.75" customHeight="1" x14ac:dyDescent="0.35">
      <c r="A25" s="229" t="str">
        <f>Headings!H43</f>
        <v>Page 43</v>
      </c>
      <c r="B25" s="231"/>
      <c r="C25" s="231"/>
      <c r="D25" s="231"/>
      <c r="E25" s="231"/>
    </row>
    <row r="27" spans="1:7" ht="21.75" customHeight="1" x14ac:dyDescent="0.35">
      <c r="B27" s="7"/>
      <c r="C27" s="7"/>
    </row>
    <row r="29" spans="1:7" ht="21.75" customHeight="1" x14ac:dyDescent="0.35">
      <c r="A29" s="6"/>
      <c r="B29" s="6"/>
      <c r="C29" s="6"/>
    </row>
    <row r="30" spans="1:7" ht="21.75" customHeight="1" x14ac:dyDescent="0.35">
      <c r="A30" s="6"/>
      <c r="B30" s="6"/>
      <c r="C30" s="6"/>
    </row>
    <row r="31" spans="1:7" ht="21.75" customHeight="1" x14ac:dyDescent="0.35">
      <c r="A31" s="6"/>
      <c r="B31" s="6"/>
      <c r="C31" s="6"/>
    </row>
    <row r="32" spans="1:7" ht="21.75" customHeight="1" x14ac:dyDescent="0.35">
      <c r="A32" s="6"/>
      <c r="B32" s="6"/>
      <c r="C32" s="6"/>
    </row>
  </sheetData>
  <mergeCells count="3">
    <mergeCell ref="A1:E1"/>
    <mergeCell ref="A2:E2"/>
    <mergeCell ref="A25:E25"/>
  </mergeCells>
  <pageMargins left="0.75" right="0.75" top="1" bottom="1" header="0.5" footer="0.5"/>
  <pageSetup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E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Headings!E44</f>
        <v>July 2021 Flood District Property Tax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39">
        <v>36070313</v>
      </c>
      <c r="C5" s="40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2012</v>
      </c>
      <c r="B6" s="44">
        <v>36896149</v>
      </c>
      <c r="C6" s="45">
        <v>2.2895171439183182E-2</v>
      </c>
      <c r="D6" s="46">
        <v>0</v>
      </c>
      <c r="E6" s="47">
        <v>0</v>
      </c>
    </row>
    <row r="7" spans="1:5" s="53" customFormat="1" ht="18" customHeight="1" x14ac:dyDescent="0.35">
      <c r="A7" s="43">
        <v>2013</v>
      </c>
      <c r="B7" s="44">
        <v>41346031</v>
      </c>
      <c r="C7" s="46">
        <v>0.12060559490910561</v>
      </c>
      <c r="D7" s="46">
        <v>0</v>
      </c>
      <c r="E7" s="47">
        <v>0</v>
      </c>
    </row>
    <row r="8" spans="1:5" s="53" customFormat="1" ht="18" customHeight="1" x14ac:dyDescent="0.35">
      <c r="A8" s="43">
        <v>2014</v>
      </c>
      <c r="B8" s="44">
        <v>52104009</v>
      </c>
      <c r="C8" s="46">
        <v>0.26019372935699692</v>
      </c>
      <c r="D8" s="46">
        <v>0</v>
      </c>
      <c r="E8" s="47">
        <v>0</v>
      </c>
    </row>
    <row r="9" spans="1:5" s="53" customFormat="1" ht="18" customHeight="1" x14ac:dyDescent="0.35">
      <c r="A9" s="43">
        <v>2015</v>
      </c>
      <c r="B9" s="44">
        <v>53571768</v>
      </c>
      <c r="C9" s="46">
        <v>2.8169790159525032E-2</v>
      </c>
      <c r="D9" s="46">
        <v>0</v>
      </c>
      <c r="E9" s="47">
        <v>0</v>
      </c>
    </row>
    <row r="10" spans="1:5" s="53" customFormat="1" ht="18" customHeight="1" x14ac:dyDescent="0.35">
      <c r="A10" s="43">
        <v>2016</v>
      </c>
      <c r="B10" s="44">
        <v>55124711</v>
      </c>
      <c r="C10" s="46">
        <v>2.8988085664822583E-2</v>
      </c>
      <c r="D10" s="46">
        <v>0</v>
      </c>
      <c r="E10" s="47">
        <v>0</v>
      </c>
    </row>
    <row r="11" spans="1:5" s="53" customFormat="1" ht="18" customHeight="1" x14ac:dyDescent="0.35">
      <c r="A11" s="43">
        <v>2017</v>
      </c>
      <c r="B11" s="44">
        <v>55124711</v>
      </c>
      <c r="C11" s="46">
        <v>0</v>
      </c>
      <c r="D11" s="46">
        <v>0</v>
      </c>
      <c r="E11" s="47">
        <v>0</v>
      </c>
    </row>
    <row r="12" spans="1:5" s="53" customFormat="1" ht="18" customHeight="1" x14ac:dyDescent="0.35">
      <c r="A12" s="43">
        <v>2018</v>
      </c>
      <c r="B12" s="44">
        <v>57037253</v>
      </c>
      <c r="C12" s="46">
        <v>3.4694821347907023E-2</v>
      </c>
      <c r="D12" s="46">
        <v>0</v>
      </c>
      <c r="E12" s="47">
        <v>0</v>
      </c>
    </row>
    <row r="13" spans="1:5" s="53" customFormat="1" ht="18" customHeight="1" x14ac:dyDescent="0.35">
      <c r="A13" s="43">
        <v>2019</v>
      </c>
      <c r="B13" s="44">
        <v>58404026</v>
      </c>
      <c r="C13" s="46">
        <v>2.3962812514831233E-2</v>
      </c>
      <c r="D13" s="46">
        <v>0</v>
      </c>
      <c r="E13" s="47">
        <v>0</v>
      </c>
    </row>
    <row r="14" spans="1:5" s="53" customFormat="1" ht="18" customHeight="1" x14ac:dyDescent="0.35">
      <c r="A14" s="43">
        <v>2020</v>
      </c>
      <c r="B14" s="44">
        <v>58829811</v>
      </c>
      <c r="C14" s="46">
        <v>7.2903364572847185E-3</v>
      </c>
      <c r="D14" s="46">
        <v>0</v>
      </c>
      <c r="E14" s="47">
        <v>0</v>
      </c>
    </row>
    <row r="15" spans="1:5" s="53" customFormat="1" ht="18" customHeight="1" thickBot="1" x14ac:dyDescent="0.4">
      <c r="A15" s="48">
        <v>2021</v>
      </c>
      <c r="B15" s="49">
        <v>58486420</v>
      </c>
      <c r="C15" s="55">
        <v>-5.837023681752096E-3</v>
      </c>
      <c r="D15" s="55">
        <v>0</v>
      </c>
      <c r="E15" s="77">
        <v>0</v>
      </c>
    </row>
    <row r="16" spans="1:5" s="53" customFormat="1" ht="18" customHeight="1" thickTop="1" x14ac:dyDescent="0.35">
      <c r="A16" s="43">
        <v>2022</v>
      </c>
      <c r="B16" s="44">
        <v>59479322</v>
      </c>
      <c r="C16" s="46">
        <v>1.6976624659194472E-2</v>
      </c>
      <c r="D16" s="46">
        <v>1.9746605334156619E-3</v>
      </c>
      <c r="E16" s="47">
        <v>117220</v>
      </c>
    </row>
    <row r="17" spans="1:5" s="53" customFormat="1" ht="18" customHeight="1" x14ac:dyDescent="0.35">
      <c r="A17" s="43">
        <v>2023</v>
      </c>
      <c r="B17" s="44">
        <v>60344874</v>
      </c>
      <c r="C17" s="46">
        <v>1.4552149737012909E-2</v>
      </c>
      <c r="D17" s="46">
        <v>3.1854133394364492E-3</v>
      </c>
      <c r="E17" s="47">
        <v>191613</v>
      </c>
    </row>
    <row r="18" spans="1:5" s="53" customFormat="1" ht="18" customHeight="1" x14ac:dyDescent="0.35">
      <c r="A18" s="43">
        <v>2024</v>
      </c>
      <c r="B18" s="44">
        <v>61170829.000000007</v>
      </c>
      <c r="C18" s="46">
        <v>1.3687243758268686E-2</v>
      </c>
      <c r="D18" s="46">
        <v>3.9597032416085476E-3</v>
      </c>
      <c r="E18" s="47">
        <v>241263.00000000745</v>
      </c>
    </row>
    <row r="19" spans="1:5" ht="18" customHeight="1" x14ac:dyDescent="0.35">
      <c r="A19" s="43">
        <v>2025</v>
      </c>
      <c r="B19" s="44">
        <v>61972027.000000007</v>
      </c>
      <c r="C19" s="46">
        <v>1.3097713617711504E-2</v>
      </c>
      <c r="D19" s="46">
        <v>4.5950981966480509E-3</v>
      </c>
      <c r="E19" s="47">
        <v>283465.00000000745</v>
      </c>
    </row>
    <row r="20" spans="1:5" s="135" customFormat="1" ht="18" customHeight="1" x14ac:dyDescent="0.35">
      <c r="A20" s="43">
        <v>2026</v>
      </c>
      <c r="B20" s="44">
        <v>62770025.000000007</v>
      </c>
      <c r="C20" s="46">
        <v>1.2876745180531168E-2</v>
      </c>
      <c r="D20" s="46">
        <v>5.1903319208577159E-3</v>
      </c>
      <c r="E20" s="47">
        <v>324115.0000000149</v>
      </c>
    </row>
    <row r="21" spans="1:5" s="155" customFormat="1" ht="18" customHeight="1" x14ac:dyDescent="0.35">
      <c r="A21" s="43">
        <v>2027</v>
      </c>
      <c r="B21" s="44">
        <v>63564103.000000007</v>
      </c>
      <c r="C21" s="46">
        <v>1.265059238067856E-2</v>
      </c>
      <c r="D21" s="46">
        <v>5.9112938774961155E-3</v>
      </c>
      <c r="E21" s="47">
        <v>373538.00000002235</v>
      </c>
    </row>
    <row r="22" spans="1:5" s="157" customFormat="1" ht="18" customHeight="1" x14ac:dyDescent="0.35">
      <c r="A22" s="43">
        <v>2028</v>
      </c>
      <c r="B22" s="44">
        <v>64346297.000000007</v>
      </c>
      <c r="C22" s="46">
        <v>1.2305593300042217E-2</v>
      </c>
      <c r="D22" s="46">
        <v>6.4206135561948319E-3</v>
      </c>
      <c r="E22" s="47">
        <v>410507.00000002235</v>
      </c>
    </row>
    <row r="23" spans="1:5" s="168" customFormat="1" ht="18" customHeight="1" x14ac:dyDescent="0.35">
      <c r="A23" s="43">
        <v>2029</v>
      </c>
      <c r="B23" s="44">
        <v>65124580.000000007</v>
      </c>
      <c r="C23" s="46">
        <v>1.2095225930405906E-2</v>
      </c>
      <c r="D23" s="46">
        <v>7.0476003737198756E-3</v>
      </c>
      <c r="E23" s="47">
        <v>455760.00000002235</v>
      </c>
    </row>
    <row r="24" spans="1:5" s="171" customFormat="1" ht="18" customHeight="1" x14ac:dyDescent="0.35">
      <c r="A24" s="43">
        <v>2030</v>
      </c>
      <c r="B24" s="44">
        <v>65900197.000000007</v>
      </c>
      <c r="C24" s="46">
        <v>1.1909742834425918E-2</v>
      </c>
      <c r="D24" s="46">
        <v>7.8314231875322715E-3</v>
      </c>
      <c r="E24" s="47">
        <v>512082.0000000298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30" t="s">
        <v>115</v>
      </c>
      <c r="B26" s="3"/>
      <c r="C26" s="3"/>
    </row>
    <row r="27" spans="1:5" ht="21.75" customHeight="1" x14ac:dyDescent="0.35">
      <c r="A27" s="30" t="s">
        <v>271</v>
      </c>
      <c r="B27" s="3"/>
      <c r="C27" s="3"/>
    </row>
    <row r="28" spans="1:5" ht="21.75" customHeight="1" x14ac:dyDescent="0.35">
      <c r="A28" s="30" t="s">
        <v>239</v>
      </c>
      <c r="B28" s="19"/>
      <c r="C28" s="19"/>
    </row>
    <row r="29" spans="1:5" ht="21.75" customHeight="1" x14ac:dyDescent="0.35">
      <c r="A29" s="3"/>
      <c r="B29" s="19"/>
      <c r="C29" s="19"/>
    </row>
    <row r="30" spans="1:5" ht="21.75" customHeight="1" x14ac:dyDescent="0.35">
      <c r="A30" s="229" t="str">
        <f>Headings!F44</f>
        <v>Page 44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30:E30"/>
    <mergeCell ref="A2:E2"/>
    <mergeCell ref="A1:E1"/>
  </mergeCells>
  <phoneticPr fontId="4"/>
  <pageMargins left="0.75" right="0.75" top="1" bottom="1" header="0.5" footer="0.5"/>
  <pageSetup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E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123" customWidth="1"/>
    <col min="2" max="2" width="20.7265625" style="123" customWidth="1"/>
    <col min="3" max="3" width="10.7265625" style="123" customWidth="1"/>
    <col min="4" max="5" width="17.7265625" style="124" customWidth="1"/>
    <col min="6" max="16384" width="10.7265625" style="124"/>
  </cols>
  <sheetData>
    <row r="1" spans="1:5" ht="23.4" x14ac:dyDescent="0.35">
      <c r="A1" s="230" t="str">
        <f>Headings!E45</f>
        <v>July 2021 Marine Levy Property Tax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39">
        <v>1183252</v>
      </c>
      <c r="C5" s="40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2012</v>
      </c>
      <c r="B6" s="44">
        <v>1183252</v>
      </c>
      <c r="C6" s="45">
        <v>0</v>
      </c>
      <c r="D6" s="46">
        <v>0</v>
      </c>
      <c r="E6" s="47">
        <v>0</v>
      </c>
    </row>
    <row r="7" spans="1:5" s="53" customFormat="1" ht="18" customHeight="1" x14ac:dyDescent="0.35">
      <c r="A7" s="43">
        <v>2013</v>
      </c>
      <c r="B7" s="44">
        <v>1183252</v>
      </c>
      <c r="C7" s="46">
        <v>0</v>
      </c>
      <c r="D7" s="46">
        <v>0</v>
      </c>
      <c r="E7" s="47">
        <v>0</v>
      </c>
    </row>
    <row r="8" spans="1:5" s="53" customFormat="1" ht="18" customHeight="1" x14ac:dyDescent="0.35">
      <c r="A8" s="43">
        <v>2014</v>
      </c>
      <c r="B8" s="44">
        <v>1183252</v>
      </c>
      <c r="C8" s="46">
        <v>0</v>
      </c>
      <c r="D8" s="46">
        <v>0</v>
      </c>
      <c r="E8" s="47">
        <v>0</v>
      </c>
    </row>
    <row r="9" spans="1:5" s="53" customFormat="1" ht="18" customHeight="1" x14ac:dyDescent="0.35">
      <c r="A9" s="43">
        <v>2015</v>
      </c>
      <c r="B9" s="44">
        <v>1183252</v>
      </c>
      <c r="C9" s="46">
        <v>0</v>
      </c>
      <c r="D9" s="46">
        <v>0</v>
      </c>
      <c r="E9" s="47">
        <v>0</v>
      </c>
    </row>
    <row r="10" spans="1:5" s="53" customFormat="1" ht="18" customHeight="1" x14ac:dyDescent="0.35">
      <c r="A10" s="43">
        <v>2016</v>
      </c>
      <c r="B10" s="44">
        <v>1183252</v>
      </c>
      <c r="C10" s="46">
        <v>0</v>
      </c>
      <c r="D10" s="46">
        <v>0</v>
      </c>
      <c r="E10" s="47">
        <v>0</v>
      </c>
    </row>
    <row r="11" spans="1:5" s="53" customFormat="1" ht="18" customHeight="1" x14ac:dyDescent="0.35">
      <c r="A11" s="43">
        <v>2017</v>
      </c>
      <c r="B11" s="44">
        <v>5769754</v>
      </c>
      <c r="C11" s="46">
        <v>3.8761836024785925</v>
      </c>
      <c r="D11" s="46">
        <v>0</v>
      </c>
      <c r="E11" s="47">
        <v>0</v>
      </c>
    </row>
    <row r="12" spans="1:5" s="53" customFormat="1" ht="18" customHeight="1" x14ac:dyDescent="0.35">
      <c r="A12" s="43">
        <v>2018</v>
      </c>
      <c r="B12" s="44">
        <v>5927796</v>
      </c>
      <c r="C12" s="46">
        <v>2.7391462443632886E-2</v>
      </c>
      <c r="D12" s="56">
        <v>0</v>
      </c>
      <c r="E12" s="47">
        <v>0</v>
      </c>
    </row>
    <row r="13" spans="1:5" s="53" customFormat="1" ht="18" customHeight="1" x14ac:dyDescent="0.35">
      <c r="A13" s="43">
        <v>2019</v>
      </c>
      <c r="B13" s="44">
        <v>6117419</v>
      </c>
      <c r="C13" s="46">
        <v>3.1988786388735369E-2</v>
      </c>
      <c r="D13" s="46">
        <v>0</v>
      </c>
      <c r="E13" s="47">
        <v>0</v>
      </c>
    </row>
    <row r="14" spans="1:5" s="53" customFormat="1" ht="18" customHeight="1" x14ac:dyDescent="0.35">
      <c r="A14" s="43">
        <v>2020</v>
      </c>
      <c r="B14" s="44">
        <v>6290100</v>
      </c>
      <c r="C14" s="46">
        <v>2.8227754221183732E-2</v>
      </c>
      <c r="D14" s="46">
        <v>0</v>
      </c>
      <c r="E14" s="47">
        <v>0</v>
      </c>
    </row>
    <row r="15" spans="1:5" s="53" customFormat="1" ht="18" customHeight="1" thickBot="1" x14ac:dyDescent="0.4">
      <c r="A15" s="48">
        <v>2021</v>
      </c>
      <c r="B15" s="49">
        <v>6461231</v>
      </c>
      <c r="C15" s="55">
        <v>2.7206403713772476E-2</v>
      </c>
      <c r="D15" s="55">
        <v>0</v>
      </c>
      <c r="E15" s="77">
        <v>0</v>
      </c>
    </row>
    <row r="16" spans="1:5" s="53" customFormat="1" ht="18" customHeight="1" thickTop="1" x14ac:dyDescent="0.35">
      <c r="A16" s="43">
        <v>2022</v>
      </c>
      <c r="B16" s="44">
        <v>6635509.3100000005</v>
      </c>
      <c r="C16" s="46">
        <v>2.6972926676046782E-2</v>
      </c>
      <c r="D16" s="46">
        <v>2.288092641880235E-3</v>
      </c>
      <c r="E16" s="47">
        <v>15148</v>
      </c>
    </row>
    <row r="17" spans="1:5" s="53" customFormat="1" ht="18" customHeight="1" x14ac:dyDescent="0.35">
      <c r="A17" s="43">
        <v>2023</v>
      </c>
      <c r="B17" s="44">
        <v>6798425.4031000007</v>
      </c>
      <c r="C17" s="46">
        <v>2.4552161030725772E-2</v>
      </c>
      <c r="D17" s="46">
        <v>3.4874068246426582E-3</v>
      </c>
      <c r="E17" s="47">
        <v>23626.480000001378</v>
      </c>
    </row>
    <row r="18" spans="1:5" s="53" customFormat="1" ht="18" customHeight="1" x14ac:dyDescent="0.35">
      <c r="A18" s="43">
        <v>2024</v>
      </c>
      <c r="B18" s="44">
        <v>6959461.6571310004</v>
      </c>
      <c r="C18" s="46">
        <v>2.3687287052906347E-2</v>
      </c>
      <c r="D18" s="46">
        <v>4.254377274877541E-3</v>
      </c>
      <c r="E18" s="47">
        <v>29482.744800001383</v>
      </c>
    </row>
    <row r="19" spans="1:5" ht="18" customHeight="1" x14ac:dyDescent="0.35">
      <c r="A19" s="43">
        <v>2025</v>
      </c>
      <c r="B19" s="44">
        <v>7120209.2737023104</v>
      </c>
      <c r="C19" s="46">
        <v>2.3097708485339652E-2</v>
      </c>
      <c r="D19" s="46">
        <v>4.8837853233469897E-3</v>
      </c>
      <c r="E19" s="47">
        <v>34604.572248001583</v>
      </c>
    </row>
    <row r="20" spans="1:5" s="135" customFormat="1" ht="18" customHeight="1" x14ac:dyDescent="0.35">
      <c r="A20" s="43">
        <v>2026</v>
      </c>
      <c r="B20" s="44">
        <v>7283096.3664393332</v>
      </c>
      <c r="C20" s="46">
        <v>2.2876728263961033E-2</v>
      </c>
      <c r="D20" s="46">
        <v>5.4733053826399036E-3</v>
      </c>
      <c r="E20" s="47">
        <v>39645.617970481515</v>
      </c>
    </row>
    <row r="21" spans="1:5" s="155" customFormat="1" ht="18" customHeight="1" x14ac:dyDescent="0.35">
      <c r="A21" s="43">
        <v>2027</v>
      </c>
      <c r="B21" s="44">
        <v>7448063.3301037252</v>
      </c>
      <c r="C21" s="46">
        <v>2.2650663311907238E-2</v>
      </c>
      <c r="D21" s="46">
        <v>6.1874427798538356E-3</v>
      </c>
      <c r="E21" s="47">
        <v>45801.074150184169</v>
      </c>
    </row>
    <row r="22" spans="1:5" s="157" customFormat="1" ht="18" customHeight="1" x14ac:dyDescent="0.35">
      <c r="A22" s="43">
        <v>2028</v>
      </c>
      <c r="B22" s="44">
        <v>7614196.9634047626</v>
      </c>
      <c r="C22" s="46">
        <v>2.2305615022035985E-2</v>
      </c>
      <c r="D22" s="46">
        <v>6.6919464487422697E-3</v>
      </c>
      <c r="E22" s="47">
        <v>50615.084891687147</v>
      </c>
    </row>
    <row r="23" spans="1:5" s="168" customFormat="1" ht="18" customHeight="1" x14ac:dyDescent="0.35">
      <c r="A23" s="43">
        <v>2029</v>
      </c>
      <c r="B23" s="44">
        <v>7782433.9330388093</v>
      </c>
      <c r="C23" s="46">
        <v>2.209516912192111E-2</v>
      </c>
      <c r="D23" s="46">
        <v>7.3129320857916458E-3</v>
      </c>
      <c r="E23" s="47">
        <v>56499.235740602948</v>
      </c>
    </row>
    <row r="24" spans="1:5" s="171" customFormat="1" ht="18" customHeight="1" x14ac:dyDescent="0.35">
      <c r="A24" s="43">
        <v>2030</v>
      </c>
      <c r="B24" s="44">
        <v>7952945.2723691957</v>
      </c>
      <c r="C24" s="46">
        <v>2.1909770233514481E-2</v>
      </c>
      <c r="D24" s="46">
        <v>8.0892625572670518E-3</v>
      </c>
      <c r="E24" s="47">
        <v>63817.22809800785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30" t="s">
        <v>115</v>
      </c>
      <c r="B26" s="3"/>
      <c r="C26" s="3"/>
    </row>
    <row r="27" spans="1:5" ht="21.75" customHeight="1" x14ac:dyDescent="0.35">
      <c r="A27" s="30"/>
      <c r="B27" s="3"/>
      <c r="C27" s="3"/>
    </row>
    <row r="28" spans="1:5" ht="21.75" customHeight="1" x14ac:dyDescent="0.35">
      <c r="A28" s="3"/>
      <c r="B28" s="124"/>
      <c r="C28" s="124"/>
    </row>
    <row r="29" spans="1:5" ht="21.75" customHeight="1" x14ac:dyDescent="0.35">
      <c r="A29" s="3"/>
      <c r="B29" s="124"/>
      <c r="C29" s="124"/>
    </row>
    <row r="30" spans="1:5" ht="21.75" customHeight="1" x14ac:dyDescent="0.35">
      <c r="A30" s="229" t="str">
        <f>Headings!F45</f>
        <v>Page 45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1:E1"/>
    <mergeCell ref="A2:E2"/>
    <mergeCell ref="A30:E30"/>
  </mergeCells>
  <pageMargins left="0.75" right="0.75" top="1" bottom="1" header="0.5" footer="0.5"/>
  <pageSetup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G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7" ht="23.4" x14ac:dyDescent="0.35">
      <c r="A1" s="230" t="str">
        <f>Headings!E46</f>
        <v>July 2021 Transit Property Tax Forecast</v>
      </c>
      <c r="B1" s="231"/>
      <c r="C1" s="231"/>
      <c r="D1" s="231"/>
      <c r="E1" s="231"/>
    </row>
    <row r="2" spans="1:7" ht="21.75" customHeight="1" x14ac:dyDescent="0.35">
      <c r="A2" s="230" t="s">
        <v>86</v>
      </c>
      <c r="B2" s="231"/>
      <c r="C2" s="231"/>
      <c r="D2" s="231"/>
      <c r="E2" s="231"/>
    </row>
    <row r="4" spans="1:7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7" s="53" customFormat="1" ht="18" customHeight="1" x14ac:dyDescent="0.35">
      <c r="A5" s="38">
        <v>2011</v>
      </c>
      <c r="B5" s="39">
        <v>22623470</v>
      </c>
      <c r="C5" s="74" t="s">
        <v>80</v>
      </c>
      <c r="D5" s="51">
        <v>0</v>
      </c>
      <c r="E5" s="42">
        <v>0</v>
      </c>
    </row>
    <row r="6" spans="1:7" s="53" customFormat="1" ht="18" customHeight="1" x14ac:dyDescent="0.35">
      <c r="A6" s="43">
        <v>2012</v>
      </c>
      <c r="B6" s="44">
        <v>23823382</v>
      </c>
      <c r="C6" s="45">
        <v>5.3038371213611324E-2</v>
      </c>
      <c r="D6" s="46">
        <v>0</v>
      </c>
      <c r="E6" s="47">
        <v>0</v>
      </c>
    </row>
    <row r="7" spans="1:7" s="53" customFormat="1" ht="18" customHeight="1" x14ac:dyDescent="0.35">
      <c r="A7" s="43">
        <v>2013</v>
      </c>
      <c r="B7" s="44">
        <v>23473405</v>
      </c>
      <c r="C7" s="46">
        <v>-1.4690483492226236E-2</v>
      </c>
      <c r="D7" s="46">
        <v>0</v>
      </c>
      <c r="E7" s="47">
        <v>0</v>
      </c>
    </row>
    <row r="8" spans="1:7" s="53" customFormat="1" ht="18" customHeight="1" x14ac:dyDescent="0.35">
      <c r="A8" s="43">
        <v>2014</v>
      </c>
      <c r="B8" s="44">
        <v>25426081.857224997</v>
      </c>
      <c r="C8" s="46">
        <v>8.3186774872456626E-2</v>
      </c>
      <c r="D8" s="46">
        <v>0</v>
      </c>
      <c r="E8" s="47">
        <v>0</v>
      </c>
      <c r="F8" s="58"/>
      <c r="G8" s="71"/>
    </row>
    <row r="9" spans="1:7" s="53" customFormat="1" ht="18" customHeight="1" x14ac:dyDescent="0.35">
      <c r="A9" s="43">
        <v>2015</v>
      </c>
      <c r="B9" s="44">
        <v>26253065</v>
      </c>
      <c r="C9" s="46">
        <v>3.2524993328455265E-2</v>
      </c>
      <c r="D9" s="46">
        <v>0</v>
      </c>
      <c r="E9" s="47">
        <v>0</v>
      </c>
    </row>
    <row r="10" spans="1:7" s="53" customFormat="1" ht="18" customHeight="1" x14ac:dyDescent="0.35">
      <c r="A10" s="43">
        <v>2016</v>
      </c>
      <c r="B10" s="44">
        <v>26951390</v>
      </c>
      <c r="C10" s="46">
        <v>2.6599751305228514E-2</v>
      </c>
      <c r="D10" s="46">
        <v>0</v>
      </c>
      <c r="E10" s="47">
        <v>0</v>
      </c>
    </row>
    <row r="11" spans="1:7" s="53" customFormat="1" ht="18" customHeight="1" x14ac:dyDescent="0.35">
      <c r="A11" s="43">
        <v>2017</v>
      </c>
      <c r="B11" s="44">
        <v>23315897</v>
      </c>
      <c r="C11" s="46">
        <v>-0.13489074218435482</v>
      </c>
      <c r="D11" s="46">
        <v>0</v>
      </c>
      <c r="E11" s="47">
        <v>0</v>
      </c>
    </row>
    <row r="12" spans="1:7" s="53" customFormat="1" ht="18" customHeight="1" x14ac:dyDescent="0.35">
      <c r="A12" s="43">
        <v>2018</v>
      </c>
      <c r="B12" s="44">
        <v>23641990</v>
      </c>
      <c r="C12" s="46">
        <v>1.3985865523423735E-2</v>
      </c>
      <c r="D12" s="46">
        <v>0</v>
      </c>
      <c r="E12" s="47">
        <v>0</v>
      </c>
    </row>
    <row r="13" spans="1:7" s="53" customFormat="1" ht="18" customHeight="1" x14ac:dyDescent="0.35">
      <c r="A13" s="43">
        <v>2019</v>
      </c>
      <c r="B13" s="44">
        <v>29355710</v>
      </c>
      <c r="C13" s="46">
        <v>0.2416767793235679</v>
      </c>
      <c r="D13" s="46">
        <v>0</v>
      </c>
      <c r="E13" s="47">
        <v>0</v>
      </c>
    </row>
    <row r="14" spans="1:7" s="53" customFormat="1" ht="18" customHeight="1" x14ac:dyDescent="0.35">
      <c r="A14" s="43">
        <v>2020</v>
      </c>
      <c r="B14" s="44">
        <v>30184815</v>
      </c>
      <c r="C14" s="46">
        <v>2.8243397962440797E-2</v>
      </c>
      <c r="D14" s="46">
        <v>0</v>
      </c>
      <c r="E14" s="47">
        <v>0</v>
      </c>
    </row>
    <row r="15" spans="1:7" s="53" customFormat="1" ht="18" customHeight="1" thickBot="1" x14ac:dyDescent="0.4">
      <c r="A15" s="48">
        <v>2021</v>
      </c>
      <c r="B15" s="49">
        <v>30985949</v>
      </c>
      <c r="C15" s="55">
        <v>2.6540961075958158E-2</v>
      </c>
      <c r="D15" s="55">
        <v>0</v>
      </c>
      <c r="E15" s="77">
        <v>0</v>
      </c>
    </row>
    <row r="16" spans="1:7" s="53" customFormat="1" ht="18" customHeight="1" thickTop="1" x14ac:dyDescent="0.35">
      <c r="A16" s="43">
        <v>2022</v>
      </c>
      <c r="B16" s="44">
        <v>31822643.139429361</v>
      </c>
      <c r="C16" s="46">
        <v>2.7002372573109223E-2</v>
      </c>
      <c r="D16" s="46">
        <v>2.2982411112384415E-3</v>
      </c>
      <c r="E16" s="47">
        <v>72968.407736826688</v>
      </c>
    </row>
    <row r="17" spans="1:5" s="53" customFormat="1" ht="18" customHeight="1" x14ac:dyDescent="0.35">
      <c r="A17" s="43">
        <v>2023</v>
      </c>
      <c r="B17" s="44">
        <v>32605766.554442536</v>
      </c>
      <c r="C17" s="46">
        <v>2.4608999685599819E-2</v>
      </c>
      <c r="D17" s="46">
        <v>3.493271152340105E-3</v>
      </c>
      <c r="E17" s="47">
        <v>113504.28246895596</v>
      </c>
    </row>
    <row r="18" spans="1:5" s="53" customFormat="1" ht="18" customHeight="1" x14ac:dyDescent="0.35">
      <c r="A18" s="43">
        <v>2024</v>
      </c>
      <c r="B18" s="44">
        <v>33380067.835374992</v>
      </c>
      <c r="C18" s="46">
        <v>2.3747372405417577E-2</v>
      </c>
      <c r="D18" s="46">
        <v>4.2629453241389559E-3</v>
      </c>
      <c r="E18" s="47">
        <v>141693.37299637869</v>
      </c>
    </row>
    <row r="19" spans="1:5" ht="18" customHeight="1" x14ac:dyDescent="0.35">
      <c r="A19" s="43">
        <v>2025</v>
      </c>
      <c r="B19" s="44">
        <v>34152664.655946292</v>
      </c>
      <c r="C19" s="46">
        <v>2.3145453879291678E-2</v>
      </c>
      <c r="D19" s="46">
        <v>4.8881417475106215E-3</v>
      </c>
      <c r="E19" s="47">
        <v>166130.99404591322</v>
      </c>
    </row>
    <row r="20" spans="1:5" s="135" customFormat="1" ht="18" customHeight="1" x14ac:dyDescent="0.35">
      <c r="A20" s="43">
        <v>2026</v>
      </c>
      <c r="B20" s="44">
        <v>34935543.601692058</v>
      </c>
      <c r="C20" s="46">
        <v>2.2922924276406631E-2</v>
      </c>
      <c r="D20" s="46">
        <v>5.4636099345253264E-3</v>
      </c>
      <c r="E20" s="47">
        <v>189836.98783756047</v>
      </c>
    </row>
    <row r="21" spans="1:5" s="155" customFormat="1" ht="18" customHeight="1" x14ac:dyDescent="0.35">
      <c r="A21" s="43">
        <v>2027</v>
      </c>
      <c r="B21" s="44">
        <v>35728554.199049853</v>
      </c>
      <c r="C21" s="46">
        <v>2.2699248833768948E-2</v>
      </c>
      <c r="D21" s="46">
        <v>6.1681216325704114E-3</v>
      </c>
      <c r="E21" s="47">
        <v>219027.0823707357</v>
      </c>
    </row>
    <row r="22" spans="1:5" s="157" customFormat="1" ht="18" customHeight="1" x14ac:dyDescent="0.35">
      <c r="A22" s="43">
        <v>2028</v>
      </c>
      <c r="B22" s="44">
        <v>36527330.793141946</v>
      </c>
      <c r="C22" s="46">
        <v>2.2356812695021766E-2</v>
      </c>
      <c r="D22" s="46">
        <v>6.6699418305584679E-3</v>
      </c>
      <c r="E22" s="47">
        <v>242020.90624935925</v>
      </c>
    </row>
    <row r="23" spans="1:5" s="168" customFormat="1" ht="18" customHeight="1" x14ac:dyDescent="0.35">
      <c r="A23" s="43">
        <v>2029</v>
      </c>
      <c r="B23" s="44">
        <v>37336405.754278928</v>
      </c>
      <c r="C23" s="46">
        <v>2.2149851729349024E-2</v>
      </c>
      <c r="D23" s="46">
        <v>7.2919438824459171E-3</v>
      </c>
      <c r="E23" s="47">
        <v>270284.0791946277</v>
      </c>
    </row>
    <row r="24" spans="1:5" s="171" customFormat="1" ht="18" customHeight="1" x14ac:dyDescent="0.35">
      <c r="A24" s="43">
        <v>2030</v>
      </c>
      <c r="B24" s="44">
        <v>38156429.5997997</v>
      </c>
      <c r="C24" s="46">
        <v>2.1963116935185711E-2</v>
      </c>
      <c r="D24" s="46">
        <v>8.072652431172056E-3</v>
      </c>
      <c r="E24" s="47">
        <v>305556.93920552731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30" t="s">
        <v>115</v>
      </c>
      <c r="B26" s="3"/>
      <c r="C26" s="3"/>
    </row>
    <row r="27" spans="1:5" ht="21.75" customHeight="1" x14ac:dyDescent="0.35">
      <c r="A27" s="30"/>
      <c r="B27" s="3"/>
      <c r="C27" s="3"/>
    </row>
    <row r="28" spans="1:5" ht="21.75" customHeight="1" x14ac:dyDescent="0.35">
      <c r="A28" s="3"/>
      <c r="B28" s="19"/>
      <c r="C28" s="19"/>
    </row>
    <row r="29" spans="1:5" ht="21.75" customHeight="1" x14ac:dyDescent="0.35">
      <c r="A29" s="3"/>
      <c r="B29" s="19"/>
      <c r="C29" s="19"/>
    </row>
    <row r="30" spans="1:5" ht="21.75" customHeight="1" x14ac:dyDescent="0.35">
      <c r="A30" s="229" t="str">
        <f>Headings!F46</f>
        <v>Page 46</v>
      </c>
      <c r="B30" s="232"/>
      <c r="C30" s="232"/>
      <c r="D30" s="232"/>
      <c r="E30" s="231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30:E30"/>
    <mergeCell ref="A2:E2"/>
    <mergeCell ref="A1:E1"/>
  </mergeCells>
  <phoneticPr fontId="4"/>
  <pageMargins left="0.75" right="0.75" top="1" bottom="1" header="0.5" footer="0.5"/>
  <pageSetup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H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+Headings!E47</f>
        <v>July 2021 UTGO Bond Property Tax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s="22" customFormat="1" ht="66" customHeight="1" x14ac:dyDescent="0.35">
      <c r="A4" s="21" t="s">
        <v>109</v>
      </c>
      <c r="B4" s="32" t="s">
        <v>82</v>
      </c>
      <c r="C4" s="32" t="s">
        <v>28</v>
      </c>
      <c r="D4" s="21" t="str">
        <f>Headings!E51</f>
        <v>% Change from March 2021 Forecast</v>
      </c>
      <c r="E4" s="33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39">
        <v>23500000</v>
      </c>
      <c r="C5" s="78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2012</v>
      </c>
      <c r="B6" s="44">
        <v>22460000</v>
      </c>
      <c r="C6" s="56">
        <v>-4.4255319148936212E-2</v>
      </c>
      <c r="D6" s="46">
        <v>0</v>
      </c>
      <c r="E6" s="47">
        <v>0</v>
      </c>
    </row>
    <row r="7" spans="1:5" s="53" customFormat="1" ht="18" customHeight="1" x14ac:dyDescent="0.35">
      <c r="A7" s="43">
        <v>2013</v>
      </c>
      <c r="B7" s="44">
        <v>21040000</v>
      </c>
      <c r="C7" s="56">
        <v>-6.3223508459483546E-2</v>
      </c>
      <c r="D7" s="46">
        <v>0</v>
      </c>
      <c r="E7" s="47">
        <v>0</v>
      </c>
    </row>
    <row r="8" spans="1:5" s="53" customFormat="1" ht="18" customHeight="1" x14ac:dyDescent="0.35">
      <c r="A8" s="43">
        <v>2014</v>
      </c>
      <c r="B8" s="44">
        <v>19630000</v>
      </c>
      <c r="C8" s="56">
        <v>-6.7015209125475317E-2</v>
      </c>
      <c r="D8" s="46">
        <v>0</v>
      </c>
      <c r="E8" s="47">
        <v>0</v>
      </c>
    </row>
    <row r="9" spans="1:5" s="53" customFormat="1" ht="18" customHeight="1" x14ac:dyDescent="0.35">
      <c r="A9" s="43">
        <v>2015</v>
      </c>
      <c r="B9" s="44">
        <v>11620000</v>
      </c>
      <c r="C9" s="56">
        <v>-0.40804890473764643</v>
      </c>
      <c r="D9" s="46">
        <v>0</v>
      </c>
      <c r="E9" s="47">
        <v>0</v>
      </c>
    </row>
    <row r="10" spans="1:5" s="53" customFormat="1" ht="18" customHeight="1" x14ac:dyDescent="0.35">
      <c r="A10" s="43">
        <v>2016</v>
      </c>
      <c r="B10" s="44">
        <v>16820000</v>
      </c>
      <c r="C10" s="56">
        <v>0.44750430292598975</v>
      </c>
      <c r="D10" s="46">
        <v>0</v>
      </c>
      <c r="E10" s="47">
        <v>0</v>
      </c>
    </row>
    <row r="11" spans="1:5" s="53" customFormat="1" ht="18" customHeight="1" x14ac:dyDescent="0.35">
      <c r="A11" s="43">
        <v>2017</v>
      </c>
      <c r="B11" s="44">
        <v>16880000</v>
      </c>
      <c r="C11" s="56">
        <v>3.5671819262781401E-3</v>
      </c>
      <c r="D11" s="46">
        <v>0</v>
      </c>
      <c r="E11" s="47">
        <v>0</v>
      </c>
    </row>
    <row r="12" spans="1:5" s="53" customFormat="1" ht="18" customHeight="1" x14ac:dyDescent="0.35">
      <c r="A12" s="43">
        <v>2018</v>
      </c>
      <c r="B12" s="44">
        <v>17300000</v>
      </c>
      <c r="C12" s="56">
        <v>2.4881516587677677E-2</v>
      </c>
      <c r="D12" s="46">
        <v>0</v>
      </c>
      <c r="E12" s="47">
        <v>0</v>
      </c>
    </row>
    <row r="13" spans="1:5" s="53" customFormat="1" ht="18" customHeight="1" x14ac:dyDescent="0.35">
      <c r="A13" s="43">
        <v>2019</v>
      </c>
      <c r="B13" s="44">
        <v>17910000</v>
      </c>
      <c r="C13" s="56">
        <v>3.5260115606936315E-2</v>
      </c>
      <c r="D13" s="46">
        <v>0</v>
      </c>
      <c r="E13" s="47">
        <v>0</v>
      </c>
    </row>
    <row r="14" spans="1:5" s="53" customFormat="1" ht="18" customHeight="1" x14ac:dyDescent="0.35">
      <c r="A14" s="43">
        <v>2020</v>
      </c>
      <c r="B14" s="44">
        <v>13620000</v>
      </c>
      <c r="C14" s="56">
        <v>-0.23953098827470687</v>
      </c>
      <c r="D14" s="46">
        <v>0</v>
      </c>
      <c r="E14" s="47">
        <v>0</v>
      </c>
    </row>
    <row r="15" spans="1:5" s="53" customFormat="1" ht="18" customHeight="1" thickBot="1" x14ac:dyDescent="0.4">
      <c r="A15" s="48">
        <v>2021</v>
      </c>
      <c r="B15" s="49">
        <v>13950000</v>
      </c>
      <c r="C15" s="57">
        <v>2.4229074889867919E-2</v>
      </c>
      <c r="D15" s="55">
        <v>0</v>
      </c>
      <c r="E15" s="77">
        <v>0</v>
      </c>
    </row>
    <row r="16" spans="1:5" s="53" customFormat="1" ht="18" customHeight="1" thickTop="1" x14ac:dyDescent="0.35">
      <c r="A16" s="43">
        <v>2022</v>
      </c>
      <c r="B16" s="44">
        <v>17310000</v>
      </c>
      <c r="C16" s="56">
        <v>0.24086021505376354</v>
      </c>
      <c r="D16" s="46">
        <v>-0.14306930693069309</v>
      </c>
      <c r="E16" s="47">
        <v>-2890000</v>
      </c>
    </row>
    <row r="17" spans="1:5" s="53" customFormat="1" ht="18" customHeight="1" x14ac:dyDescent="0.35">
      <c r="A17" s="43">
        <v>2023</v>
      </c>
      <c r="B17" s="44">
        <v>23510000</v>
      </c>
      <c r="C17" s="56">
        <v>0.35817446562680533</v>
      </c>
      <c r="D17" s="46">
        <v>-0.29652902453620589</v>
      </c>
      <c r="E17" s="47">
        <v>-9910000</v>
      </c>
    </row>
    <row r="18" spans="1:5" s="53" customFormat="1" ht="18" customHeight="1" x14ac:dyDescent="0.35">
      <c r="A18" s="43">
        <v>2024</v>
      </c>
      <c r="B18" s="44">
        <v>16110000</v>
      </c>
      <c r="C18" s="56">
        <v>-0.31475967673330496</v>
      </c>
      <c r="D18" s="46">
        <v>-0.59379727685325268</v>
      </c>
      <c r="E18" s="47">
        <v>-23550000</v>
      </c>
    </row>
    <row r="19" spans="1:5" ht="18" customHeight="1" x14ac:dyDescent="0.35">
      <c r="A19" s="43">
        <v>2025</v>
      </c>
      <c r="B19" s="44">
        <v>26910000</v>
      </c>
      <c r="C19" s="56">
        <v>0.67039106145251393</v>
      </c>
      <c r="D19" s="46">
        <v>-0.59103343465045599</v>
      </c>
      <c r="E19" s="47">
        <v>-38890000</v>
      </c>
    </row>
    <row r="20" spans="1:5" s="135" customFormat="1" ht="18" customHeight="1" x14ac:dyDescent="0.35">
      <c r="A20" s="43">
        <v>2026</v>
      </c>
      <c r="B20" s="44">
        <v>42300000</v>
      </c>
      <c r="C20" s="56">
        <v>0.57190635451505023</v>
      </c>
      <c r="D20" s="46">
        <v>-0.53223487780603784</v>
      </c>
      <c r="E20" s="47">
        <v>-48130000</v>
      </c>
    </row>
    <row r="21" spans="1:5" s="155" customFormat="1" ht="18" customHeight="1" x14ac:dyDescent="0.35">
      <c r="A21" s="43">
        <v>2027</v>
      </c>
      <c r="B21" s="44">
        <v>62220000</v>
      </c>
      <c r="C21" s="56">
        <v>0.47092198581560285</v>
      </c>
      <c r="D21" s="46">
        <v>-0.3947470817120623</v>
      </c>
      <c r="E21" s="47">
        <v>-40580000</v>
      </c>
    </row>
    <row r="22" spans="1:5" s="157" customFormat="1" ht="18" customHeight="1" x14ac:dyDescent="0.35">
      <c r="A22" s="43">
        <v>2028</v>
      </c>
      <c r="B22" s="44">
        <v>89340000</v>
      </c>
      <c r="C22" s="56">
        <v>0.43587270973963355</v>
      </c>
      <c r="D22" s="46">
        <v>-0.18685719486666064</v>
      </c>
      <c r="E22" s="47">
        <v>-20530000</v>
      </c>
    </row>
    <row r="23" spans="1:5" s="168" customFormat="1" ht="18" customHeight="1" x14ac:dyDescent="0.35">
      <c r="A23" s="43">
        <v>2029</v>
      </c>
      <c r="B23" s="44">
        <v>116150000</v>
      </c>
      <c r="C23" s="56">
        <v>0.30008954555630174</v>
      </c>
      <c r="D23" s="46">
        <v>1.5521255497110698E-3</v>
      </c>
      <c r="E23" s="47">
        <v>180000</v>
      </c>
    </row>
    <row r="24" spans="1:5" s="171" customFormat="1" ht="18" customHeight="1" x14ac:dyDescent="0.35">
      <c r="A24" s="43">
        <v>2030</v>
      </c>
      <c r="B24" s="44">
        <v>123840000</v>
      </c>
      <c r="C24" s="56">
        <v>6.6207490314248885E-2</v>
      </c>
      <c r="D24" s="46">
        <v>4.7538487565555787E-2</v>
      </c>
      <c r="E24" s="47">
        <v>5620000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30" t="s">
        <v>124</v>
      </c>
      <c r="B26" s="3"/>
      <c r="C26" s="3"/>
    </row>
    <row r="27" spans="1:5" s="171" customFormat="1" ht="21.75" customHeight="1" x14ac:dyDescent="0.35">
      <c r="A27" s="30" t="s">
        <v>272</v>
      </c>
      <c r="B27" s="3"/>
      <c r="C27" s="3"/>
    </row>
    <row r="28" spans="1:5" ht="21.75" customHeight="1" x14ac:dyDescent="0.35">
      <c r="A28" s="72" t="s">
        <v>261</v>
      </c>
      <c r="B28" s="19"/>
      <c r="C28" s="19"/>
    </row>
    <row r="29" spans="1:5" ht="21.75" customHeight="1" x14ac:dyDescent="0.35">
      <c r="A29" s="3"/>
      <c r="B29" s="19"/>
      <c r="C29" s="19"/>
    </row>
    <row r="30" spans="1:5" ht="21.75" customHeight="1" x14ac:dyDescent="0.35">
      <c r="A30" s="229" t="str">
        <f>+Headings!F47</f>
        <v>Page 47</v>
      </c>
      <c r="B30" s="232"/>
      <c r="C30" s="232"/>
      <c r="D30" s="232"/>
      <c r="E30" s="231"/>
    </row>
    <row r="33" spans="1:8" ht="21.75" customHeight="1" x14ac:dyDescent="0.35">
      <c r="B33" s="7"/>
    </row>
    <row r="34" spans="1:8" ht="21.75" customHeight="1" x14ac:dyDescent="0.35">
      <c r="B34" s="7"/>
      <c r="H34" s="171"/>
    </row>
    <row r="35" spans="1:8" ht="21.75" customHeight="1" x14ac:dyDescent="0.35">
      <c r="A35" s="6"/>
      <c r="B35" s="7"/>
    </row>
    <row r="36" spans="1:8" ht="21.75" customHeight="1" x14ac:dyDescent="0.35">
      <c r="A36" s="6"/>
      <c r="B36" s="6"/>
    </row>
    <row r="37" spans="1:8" ht="21.75" customHeight="1" x14ac:dyDescent="0.35">
      <c r="A37" s="6"/>
      <c r="B37" s="6"/>
    </row>
    <row r="38" spans="1:8" ht="21.75" customHeight="1" x14ac:dyDescent="0.35">
      <c r="A38" s="6"/>
      <c r="B38" s="6"/>
    </row>
    <row r="39" spans="1:8" ht="21.75" customHeight="1" x14ac:dyDescent="0.35">
      <c r="A39" s="6"/>
      <c r="B39" s="6"/>
    </row>
  </sheetData>
  <mergeCells count="3">
    <mergeCell ref="A30:E30"/>
    <mergeCell ref="A1:E1"/>
    <mergeCell ref="A2:E2"/>
  </mergeCells>
  <phoneticPr fontId="4"/>
  <pageMargins left="0.75" right="0.75" top="1" bottom="1" header="0.5" footer="0.5"/>
  <pageSetup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D41"/>
  <sheetViews>
    <sheetView zoomScale="75" zoomScaleNormal="75" workbookViewId="0">
      <selection activeCell="A30" sqref="A30:D30"/>
    </sheetView>
  </sheetViews>
  <sheetFormatPr defaultColWidth="10.7265625" defaultRowHeight="21.75" customHeight="1" x14ac:dyDescent="0.35"/>
  <cols>
    <col min="1" max="1" width="15.26953125" style="161" customWidth="1"/>
    <col min="2" max="2" width="22.7265625" style="161" customWidth="1"/>
    <col min="3" max="3" width="15.26953125" style="161" customWidth="1"/>
    <col min="4" max="4" width="20.6328125" style="162" customWidth="1"/>
    <col min="5" max="16384" width="10.7265625" style="162"/>
  </cols>
  <sheetData>
    <row r="1" spans="1:4" ht="23.4" x14ac:dyDescent="0.35">
      <c r="A1" s="230" t="str">
        <f>Headings!E48</f>
        <v>July 2021 King County Inflation + Population Index Forecast</v>
      </c>
      <c r="B1" s="230"/>
      <c r="C1" s="230"/>
      <c r="D1" s="230"/>
    </row>
    <row r="2" spans="1:4" ht="21.75" customHeight="1" x14ac:dyDescent="0.35">
      <c r="A2" s="230" t="s">
        <v>86</v>
      </c>
      <c r="B2" s="230"/>
      <c r="C2" s="230"/>
      <c r="D2" s="230"/>
    </row>
    <row r="4" spans="1:4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</row>
    <row r="5" spans="1:4" s="53" customFormat="1" ht="18" customHeight="1" x14ac:dyDescent="0.35">
      <c r="A5" s="38">
        <v>2011</v>
      </c>
      <c r="B5" s="78" t="s">
        <v>80</v>
      </c>
      <c r="C5" s="205" t="s">
        <v>80</v>
      </c>
      <c r="D5" s="83" t="s">
        <v>80</v>
      </c>
    </row>
    <row r="6" spans="1:4" s="53" customFormat="1" ht="18" customHeight="1" x14ac:dyDescent="0.35">
      <c r="A6" s="43">
        <v>2012</v>
      </c>
      <c r="B6" s="87" t="s">
        <v>80</v>
      </c>
      <c r="C6" s="115" t="s">
        <v>80</v>
      </c>
      <c r="D6" s="75" t="s">
        <v>80</v>
      </c>
    </row>
    <row r="7" spans="1:4" s="53" customFormat="1" ht="18" customHeight="1" x14ac:dyDescent="0.35">
      <c r="A7" s="43">
        <v>2013</v>
      </c>
      <c r="B7" s="87" t="s">
        <v>80</v>
      </c>
      <c r="C7" s="115" t="s">
        <v>80</v>
      </c>
      <c r="D7" s="75" t="s">
        <v>80</v>
      </c>
    </row>
    <row r="8" spans="1:4" s="53" customFormat="1" ht="18" customHeight="1" x14ac:dyDescent="0.35">
      <c r="A8" s="43">
        <v>2014</v>
      </c>
      <c r="B8" s="87" t="s">
        <v>80</v>
      </c>
      <c r="C8" s="115" t="s">
        <v>80</v>
      </c>
      <c r="D8" s="75" t="s">
        <v>80</v>
      </c>
    </row>
    <row r="9" spans="1:4" s="53" customFormat="1" ht="18" customHeight="1" x14ac:dyDescent="0.35">
      <c r="A9" s="43">
        <v>2015</v>
      </c>
      <c r="B9" s="198">
        <v>1.040051713251938</v>
      </c>
      <c r="C9" s="115" t="s">
        <v>80</v>
      </c>
      <c r="D9" s="75">
        <v>0</v>
      </c>
    </row>
    <row r="10" spans="1:4" s="53" customFormat="1" ht="18" customHeight="1" x14ac:dyDescent="0.35">
      <c r="A10" s="43">
        <v>2016</v>
      </c>
      <c r="B10" s="198">
        <v>1.0301740202728205</v>
      </c>
      <c r="C10" s="45">
        <v>-9.8776929791175583E-3</v>
      </c>
      <c r="D10" s="75">
        <v>0</v>
      </c>
    </row>
    <row r="11" spans="1:4" s="53" customFormat="1" ht="18" customHeight="1" x14ac:dyDescent="0.35">
      <c r="A11" s="43">
        <v>2017</v>
      </c>
      <c r="B11" s="198">
        <v>1.045761618218219</v>
      </c>
      <c r="C11" s="45">
        <v>1.5587597945398546E-2</v>
      </c>
      <c r="D11" s="75">
        <v>0</v>
      </c>
    </row>
    <row r="12" spans="1:4" s="53" customFormat="1" ht="18" customHeight="1" x14ac:dyDescent="0.35">
      <c r="A12" s="43">
        <v>2018</v>
      </c>
      <c r="B12" s="198">
        <v>1.051940960155878</v>
      </c>
      <c r="C12" s="45">
        <v>6.1793419376590109E-3</v>
      </c>
      <c r="D12" s="75">
        <v>0</v>
      </c>
    </row>
    <row r="13" spans="1:4" s="53" customFormat="1" ht="18" customHeight="1" x14ac:dyDescent="0.35">
      <c r="A13" s="43">
        <v>2019</v>
      </c>
      <c r="B13" s="198">
        <v>1.0534871303362883</v>
      </c>
      <c r="C13" s="45">
        <v>1.5461701804102557E-3</v>
      </c>
      <c r="D13" s="75">
        <v>0</v>
      </c>
    </row>
    <row r="14" spans="1:4" s="53" customFormat="1" ht="18" customHeight="1" x14ac:dyDescent="0.35">
      <c r="A14" s="43">
        <v>2020</v>
      </c>
      <c r="B14" s="198">
        <v>1.0317000000000001</v>
      </c>
      <c r="C14" s="45">
        <v>-2.1787130336288207E-2</v>
      </c>
      <c r="D14" s="75">
        <v>0</v>
      </c>
    </row>
    <row r="15" spans="1:4" s="53" customFormat="1" ht="18" customHeight="1" thickBot="1" x14ac:dyDescent="0.4">
      <c r="A15" s="48">
        <v>2021</v>
      </c>
      <c r="B15" s="199">
        <v>1.0248853857005675</v>
      </c>
      <c r="C15" s="50">
        <v>-6.8146142994325309E-3</v>
      </c>
      <c r="D15" s="85">
        <v>0</v>
      </c>
    </row>
    <row r="16" spans="1:4" s="53" customFormat="1" ht="18" customHeight="1" thickTop="1" x14ac:dyDescent="0.35">
      <c r="A16" s="43">
        <v>2022</v>
      </c>
      <c r="B16" s="198">
        <v>1.076970547567456</v>
      </c>
      <c r="C16" s="45">
        <v>5.2085161866888496E-2</v>
      </c>
      <c r="D16" s="75">
        <v>3.9501568483902405E-2</v>
      </c>
    </row>
    <row r="17" spans="1:4" s="53" customFormat="1" ht="18" customHeight="1" x14ac:dyDescent="0.35">
      <c r="A17" s="43">
        <v>2023</v>
      </c>
      <c r="B17" s="198">
        <v>1.0367824476363716</v>
      </c>
      <c r="C17" s="45">
        <v>-4.0188099931084409E-2</v>
      </c>
      <c r="D17" s="75">
        <v>1.211792017983937E-3</v>
      </c>
    </row>
    <row r="18" spans="1:4" s="53" customFormat="1" ht="18" customHeight="1" x14ac:dyDescent="0.35">
      <c r="A18" s="43">
        <v>2024</v>
      </c>
      <c r="B18" s="198">
        <v>1.0348625194324914</v>
      </c>
      <c r="C18" s="45">
        <v>-1.9199282038802057E-3</v>
      </c>
      <c r="D18" s="75">
        <v>1.6403156459070534E-3</v>
      </c>
    </row>
    <row r="19" spans="1:4" ht="18" customHeight="1" x14ac:dyDescent="0.35">
      <c r="A19" s="43">
        <v>2025</v>
      </c>
      <c r="B19" s="198">
        <v>1.0345936742250459</v>
      </c>
      <c r="C19" s="45">
        <v>-2.6884520744552276E-4</v>
      </c>
      <c r="D19" s="75">
        <v>1.7210144984454168E-3</v>
      </c>
    </row>
    <row r="20" spans="1:4" ht="18" customHeight="1" x14ac:dyDescent="0.35">
      <c r="A20" s="43">
        <v>2026</v>
      </c>
      <c r="B20" s="198">
        <v>1.0334754294840087</v>
      </c>
      <c r="C20" s="45">
        <v>-1.1182447410371665E-3</v>
      </c>
      <c r="D20" s="75">
        <v>-3.4328979199815812E-4</v>
      </c>
    </row>
    <row r="21" spans="1:4" ht="18" customHeight="1" x14ac:dyDescent="0.35">
      <c r="A21" s="43">
        <v>2027</v>
      </c>
      <c r="B21" s="198">
        <v>1.0330088593052327</v>
      </c>
      <c r="C21" s="45">
        <v>-4.66570178776049E-4</v>
      </c>
      <c r="D21" s="75">
        <v>-9.7663817020254839E-4</v>
      </c>
    </row>
    <row r="22" spans="1:4" ht="18" customHeight="1" x14ac:dyDescent="0.35">
      <c r="A22" s="43">
        <v>2028</v>
      </c>
      <c r="B22" s="198">
        <v>1.033151841678847</v>
      </c>
      <c r="C22" s="45">
        <v>1.4298237361431987E-4</v>
      </c>
      <c r="D22" s="75">
        <v>-9.9403545022958006E-4</v>
      </c>
    </row>
    <row r="23" spans="1:4" s="168" customFormat="1" ht="18" customHeight="1" x14ac:dyDescent="0.35">
      <c r="A23" s="43">
        <v>2029</v>
      </c>
      <c r="B23" s="198">
        <v>1.0328719587305493</v>
      </c>
      <c r="C23" s="45">
        <v>-2.798829482977272E-4</v>
      </c>
      <c r="D23" s="75">
        <v>-8.5642710788791376E-4</v>
      </c>
    </row>
    <row r="24" spans="1:4" s="171" customFormat="1" ht="18" customHeight="1" x14ac:dyDescent="0.35">
      <c r="A24" s="43">
        <v>2030</v>
      </c>
      <c r="B24" s="198">
        <v>1.0325822656134371</v>
      </c>
      <c r="C24" s="45">
        <v>-2.8969311711213308E-4</v>
      </c>
      <c r="D24" s="75">
        <v>-4.7310985479720458E-4</v>
      </c>
    </row>
    <row r="25" spans="1:4" ht="21.75" customHeight="1" x14ac:dyDescent="0.35">
      <c r="A25" s="25" t="s">
        <v>4</v>
      </c>
      <c r="B25" s="3"/>
      <c r="C25" s="3"/>
      <c r="D25" s="171"/>
    </row>
    <row r="26" spans="1:4" ht="21.75" customHeight="1" x14ac:dyDescent="0.35">
      <c r="A26" s="30" t="s">
        <v>249</v>
      </c>
      <c r="B26" s="3"/>
      <c r="C26" s="3"/>
      <c r="D26" s="171"/>
    </row>
    <row r="27" spans="1:4" ht="21.75" customHeight="1" x14ac:dyDescent="0.35">
      <c r="A27" s="72" t="s">
        <v>251</v>
      </c>
      <c r="B27" s="3"/>
      <c r="C27" s="3"/>
      <c r="D27" s="171"/>
    </row>
    <row r="28" spans="1:4" ht="21.75" customHeight="1" x14ac:dyDescent="0.35">
      <c r="A28" s="72" t="s">
        <v>250</v>
      </c>
      <c r="B28" s="3"/>
      <c r="C28" s="3"/>
      <c r="D28" s="171"/>
    </row>
    <row r="29" spans="1:4" ht="21.75" customHeight="1" x14ac:dyDescent="0.35">
      <c r="A29" s="3"/>
      <c r="B29" s="171"/>
      <c r="C29" s="171"/>
      <c r="D29" s="171"/>
    </row>
    <row r="30" spans="1:4" ht="21.75" customHeight="1" x14ac:dyDescent="0.35">
      <c r="A30" s="229" t="str">
        <f>Headings!H48</f>
        <v>Page 48</v>
      </c>
      <c r="B30" s="229"/>
      <c r="C30" s="229"/>
      <c r="D30" s="229"/>
    </row>
    <row r="32" spans="1:4" ht="21.75" customHeight="1" x14ac:dyDescent="0.35">
      <c r="A32" s="3"/>
      <c r="B32" s="3"/>
      <c r="C32" s="3"/>
    </row>
    <row r="35" spans="1:2" ht="21.75" customHeight="1" x14ac:dyDescent="0.35">
      <c r="B35" s="7"/>
    </row>
    <row r="36" spans="1:2" ht="21.75" customHeight="1" x14ac:dyDescent="0.35">
      <c r="B36" s="7"/>
    </row>
    <row r="37" spans="1:2" ht="21.75" customHeight="1" x14ac:dyDescent="0.35">
      <c r="A37" s="6"/>
      <c r="B37" s="7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  <row r="41" spans="1:2" ht="21.75" customHeight="1" x14ac:dyDescent="0.35">
      <c r="A41" s="6"/>
      <c r="B41" s="6"/>
    </row>
  </sheetData>
  <mergeCells count="3">
    <mergeCell ref="A1:D1"/>
    <mergeCell ref="A2:D2"/>
    <mergeCell ref="A30:D30"/>
  </mergeCells>
  <pageMargins left="0.75" right="0.75" top="1" bottom="1" header="0.5" footer="0.5"/>
  <pageSetup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D39"/>
  <sheetViews>
    <sheetView zoomScale="75" zoomScaleNormal="75" workbookViewId="0">
      <selection activeCell="A30" sqref="A30:C30"/>
    </sheetView>
  </sheetViews>
  <sheetFormatPr defaultColWidth="10.7265625" defaultRowHeight="21.75" customHeight="1" x14ac:dyDescent="0.35"/>
  <cols>
    <col min="1" max="1" width="29.08984375" style="141" customWidth="1"/>
    <col min="2" max="3" width="22.453125" style="141" customWidth="1"/>
    <col min="4" max="16384" width="10.7265625" style="142"/>
  </cols>
  <sheetData>
    <row r="1" spans="1:4" ht="21.75" customHeight="1" x14ac:dyDescent="0.35">
      <c r="A1" s="240"/>
      <c r="B1" s="240"/>
      <c r="C1" s="240"/>
    </row>
    <row r="2" spans="1:4" ht="22.5" customHeight="1" x14ac:dyDescent="0.35">
      <c r="A2" s="240" t="s">
        <v>196</v>
      </c>
      <c r="B2" s="240"/>
      <c r="C2" s="240"/>
    </row>
    <row r="4" spans="1:4" s="22" customFormat="1" ht="21.75" customHeight="1" x14ac:dyDescent="0.35">
      <c r="A4" s="151" t="s">
        <v>24</v>
      </c>
      <c r="B4" s="152" t="s">
        <v>83</v>
      </c>
      <c r="C4" s="153" t="s">
        <v>253</v>
      </c>
      <c r="D4" s="143"/>
    </row>
    <row r="5" spans="1:4" s="53" customFormat="1" ht="18" customHeight="1" x14ac:dyDescent="0.35">
      <c r="A5" s="190" t="s">
        <v>241</v>
      </c>
      <c r="B5" s="191">
        <v>43830</v>
      </c>
      <c r="C5" s="192">
        <v>19481</v>
      </c>
      <c r="D5" s="58"/>
    </row>
    <row r="6" spans="1:4" s="53" customFormat="1" ht="18" customHeight="1" x14ac:dyDescent="0.35">
      <c r="A6" s="190" t="s">
        <v>244</v>
      </c>
      <c r="B6" s="191">
        <v>44196</v>
      </c>
      <c r="C6" s="192">
        <v>17317</v>
      </c>
      <c r="D6" s="58"/>
    </row>
    <row r="7" spans="1:4" s="53" customFormat="1" ht="18" customHeight="1" x14ac:dyDescent="0.35">
      <c r="A7" s="190" t="s">
        <v>240</v>
      </c>
      <c r="B7" s="191">
        <v>44561</v>
      </c>
      <c r="C7" s="192">
        <v>25542</v>
      </c>
      <c r="D7" s="58"/>
    </row>
    <row r="8" spans="1:4" s="53" customFormat="1" ht="18" customHeight="1" x14ac:dyDescent="0.35">
      <c r="A8" s="190" t="s">
        <v>245</v>
      </c>
      <c r="B8" s="191">
        <v>44926</v>
      </c>
      <c r="C8" s="192">
        <v>7143</v>
      </c>
      <c r="D8" s="58"/>
    </row>
    <row r="9" spans="1:4" s="53" customFormat="1" ht="36" customHeight="1" x14ac:dyDescent="0.35">
      <c r="A9" s="193" t="s">
        <v>247</v>
      </c>
      <c r="B9" s="148">
        <v>45291</v>
      </c>
      <c r="C9" s="176">
        <v>23054</v>
      </c>
      <c r="D9" s="58"/>
    </row>
    <row r="10" spans="1:4" s="53" customFormat="1" ht="18" customHeight="1" x14ac:dyDescent="0.35">
      <c r="A10" s="43"/>
      <c r="B10" s="97"/>
      <c r="C10" s="45"/>
      <c r="D10" s="58"/>
    </row>
    <row r="11" spans="1:4" s="53" customFormat="1" ht="21.75" customHeight="1" x14ac:dyDescent="0.35">
      <c r="A11" s="150" t="s">
        <v>103</v>
      </c>
      <c r="B11" s="97"/>
      <c r="C11" s="45"/>
      <c r="D11" s="58"/>
    </row>
    <row r="12" spans="1:4" s="53" customFormat="1" ht="18" customHeight="1" x14ac:dyDescent="0.35">
      <c r="A12" s="147" t="s">
        <v>62</v>
      </c>
      <c r="B12" s="97"/>
      <c r="C12" s="45"/>
      <c r="D12" s="58"/>
    </row>
    <row r="13" spans="1:4" s="53" customFormat="1" ht="18" customHeight="1" x14ac:dyDescent="0.35">
      <c r="A13" s="154" t="s">
        <v>273</v>
      </c>
      <c r="B13" s="97"/>
      <c r="C13" s="45"/>
      <c r="D13" s="58"/>
    </row>
    <row r="14" spans="1:4" s="53" customFormat="1" ht="18" customHeight="1" x14ac:dyDescent="0.35">
      <c r="A14" s="43"/>
      <c r="B14" s="97"/>
      <c r="C14" s="45"/>
      <c r="D14" s="58"/>
    </row>
    <row r="15" spans="1:4" s="53" customFormat="1" ht="21.75" customHeight="1" x14ac:dyDescent="0.35">
      <c r="A15" s="150" t="s">
        <v>120</v>
      </c>
      <c r="B15" s="97"/>
      <c r="C15" s="45"/>
      <c r="D15" s="58"/>
    </row>
    <row r="16" spans="1:4" s="53" customFormat="1" ht="18" customHeight="1" x14ac:dyDescent="0.35">
      <c r="A16" s="147" t="s">
        <v>29</v>
      </c>
      <c r="B16" s="97"/>
      <c r="C16" s="45"/>
      <c r="D16" s="58"/>
    </row>
    <row r="17" spans="1:4" s="53" customFormat="1" ht="18" customHeight="1" x14ac:dyDescent="0.35">
      <c r="A17" s="147" t="s">
        <v>192</v>
      </c>
      <c r="B17" s="97"/>
      <c r="C17" s="45"/>
      <c r="D17" s="58"/>
    </row>
    <row r="18" spans="1:4" s="53" customFormat="1" ht="18" customHeight="1" x14ac:dyDescent="0.35">
      <c r="A18" s="154" t="s">
        <v>226</v>
      </c>
      <c r="B18" s="97"/>
      <c r="C18" s="45"/>
      <c r="D18" s="58"/>
    </row>
    <row r="19" spans="1:4" s="53" customFormat="1" ht="18" customHeight="1" x14ac:dyDescent="0.35">
      <c r="A19" s="154" t="s">
        <v>227</v>
      </c>
      <c r="B19" s="97"/>
      <c r="C19" s="45"/>
      <c r="D19" s="58"/>
    </row>
    <row r="20" spans="1:4" s="53" customFormat="1" ht="18" customHeight="1" x14ac:dyDescent="0.35">
      <c r="A20" s="154" t="s">
        <v>275</v>
      </c>
      <c r="B20" s="97"/>
      <c r="C20" s="45"/>
      <c r="D20" s="58"/>
    </row>
    <row r="21" spans="1:4" s="53" customFormat="1" ht="18" customHeight="1" x14ac:dyDescent="0.35">
      <c r="A21" s="43"/>
      <c r="B21" s="97"/>
      <c r="C21" s="45"/>
      <c r="D21" s="58"/>
    </row>
    <row r="22" spans="1:4" s="53" customFormat="1" ht="21.75" customHeight="1" x14ac:dyDescent="0.35">
      <c r="A22" s="150" t="s">
        <v>136</v>
      </c>
      <c r="B22" s="97"/>
      <c r="C22" s="45"/>
      <c r="D22" s="58"/>
    </row>
    <row r="23" spans="1:4" s="53" customFormat="1" ht="18" customHeight="1" x14ac:dyDescent="0.35">
      <c r="A23" s="218" t="s">
        <v>274</v>
      </c>
      <c r="B23" s="144"/>
      <c r="C23" s="115"/>
      <c r="D23" s="58"/>
    </row>
    <row r="24" spans="1:4" ht="18" customHeight="1" x14ac:dyDescent="0.35">
      <c r="A24" s="147" t="s">
        <v>138</v>
      </c>
      <c r="B24" s="144"/>
      <c r="C24" s="115"/>
      <c r="D24" s="10"/>
    </row>
    <row r="25" spans="1:4" ht="18" customHeight="1" x14ac:dyDescent="0.35">
      <c r="A25" s="43"/>
      <c r="B25" s="144"/>
      <c r="C25" s="115"/>
      <c r="D25" s="10"/>
    </row>
    <row r="26" spans="1:4" ht="21.75" customHeight="1" x14ac:dyDescent="0.35">
      <c r="A26" s="149" t="s">
        <v>69</v>
      </c>
      <c r="B26" s="145"/>
      <c r="C26" s="145"/>
      <c r="D26" s="10"/>
    </row>
    <row r="27" spans="1:4" ht="18" customHeight="1" x14ac:dyDescent="0.35">
      <c r="A27" s="146" t="s">
        <v>8</v>
      </c>
      <c r="B27" s="145"/>
      <c r="C27" s="145"/>
      <c r="D27" s="10"/>
    </row>
    <row r="28" spans="1:4" ht="18" customHeight="1" x14ac:dyDescent="0.35">
      <c r="A28" s="146" t="s">
        <v>207</v>
      </c>
      <c r="B28" s="145"/>
      <c r="C28" s="145"/>
      <c r="D28" s="10"/>
    </row>
    <row r="29" spans="1:4" ht="30" customHeight="1" x14ac:dyDescent="0.35">
      <c r="A29" s="3"/>
      <c r="B29" s="142"/>
      <c r="C29" s="142"/>
    </row>
    <row r="30" spans="1:4" ht="21.75" customHeight="1" x14ac:dyDescent="0.35">
      <c r="A30" s="229" t="str">
        <f>Headings!H49</f>
        <v>Page 49</v>
      </c>
      <c r="B30" s="229"/>
      <c r="C30" s="229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23"/>
      <c r="B38" s="6"/>
    </row>
    <row r="39" spans="1:2" ht="21.75" customHeight="1" x14ac:dyDescent="0.35">
      <c r="A39" s="6"/>
      <c r="B39" s="6"/>
    </row>
  </sheetData>
  <mergeCells count="3">
    <mergeCell ref="A1:C1"/>
    <mergeCell ref="A2:C2"/>
    <mergeCell ref="A30:C30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1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Headings!E5</f>
        <v>July 2021 Unincorporated New Construction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  <c r="E4" s="35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39">
        <v>267511475.00000003</v>
      </c>
      <c r="C5" s="74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2012</v>
      </c>
      <c r="B6" s="44">
        <v>180324673</v>
      </c>
      <c r="C6" s="45">
        <v>-0.32591798912551329</v>
      </c>
      <c r="D6" s="46">
        <v>0</v>
      </c>
      <c r="E6" s="47">
        <v>0</v>
      </c>
    </row>
    <row r="7" spans="1:5" s="53" customFormat="1" ht="18" customHeight="1" x14ac:dyDescent="0.35">
      <c r="A7" s="43">
        <v>2013</v>
      </c>
      <c r="B7" s="44">
        <v>198251903</v>
      </c>
      <c r="C7" s="46">
        <v>9.9416400993556753E-2</v>
      </c>
      <c r="D7" s="46">
        <v>0</v>
      </c>
      <c r="E7" s="47">
        <v>0</v>
      </c>
    </row>
    <row r="8" spans="1:5" s="53" customFormat="1" ht="18" customHeight="1" x14ac:dyDescent="0.35">
      <c r="A8" s="43">
        <v>2014</v>
      </c>
      <c r="B8" s="44">
        <v>299208000</v>
      </c>
      <c r="C8" s="45">
        <v>0.50923141454031851</v>
      </c>
      <c r="D8" s="46">
        <v>0</v>
      </c>
      <c r="E8" s="47">
        <v>0</v>
      </c>
    </row>
    <row r="9" spans="1:5" s="53" customFormat="1" ht="18" customHeight="1" x14ac:dyDescent="0.35">
      <c r="A9" s="43">
        <v>2015</v>
      </c>
      <c r="B9" s="44">
        <v>251120765</v>
      </c>
      <c r="C9" s="45">
        <v>-0.16071507112109307</v>
      </c>
      <c r="D9" s="46">
        <v>0</v>
      </c>
      <c r="E9" s="47">
        <v>0</v>
      </c>
    </row>
    <row r="10" spans="1:5" s="53" customFormat="1" ht="18" customHeight="1" x14ac:dyDescent="0.35">
      <c r="A10" s="43">
        <v>2016</v>
      </c>
      <c r="B10" s="44">
        <v>311033282</v>
      </c>
      <c r="C10" s="45">
        <v>0.23858049731570397</v>
      </c>
      <c r="D10" s="46">
        <v>0</v>
      </c>
      <c r="E10" s="47">
        <v>0</v>
      </c>
    </row>
    <row r="11" spans="1:5" s="53" customFormat="1" ht="18" customHeight="1" x14ac:dyDescent="0.35">
      <c r="A11" s="43">
        <v>2017</v>
      </c>
      <c r="B11" s="44">
        <v>333644251</v>
      </c>
      <c r="C11" s="45">
        <v>7.2696300712925099E-2</v>
      </c>
      <c r="D11" s="46">
        <v>0</v>
      </c>
      <c r="E11" s="47">
        <v>0</v>
      </c>
    </row>
    <row r="12" spans="1:5" s="53" customFormat="1" ht="18" customHeight="1" x14ac:dyDescent="0.35">
      <c r="A12" s="43">
        <v>2018</v>
      </c>
      <c r="B12" s="44">
        <v>368351577</v>
      </c>
      <c r="C12" s="45">
        <v>0.10402494841728882</v>
      </c>
      <c r="D12" s="46">
        <v>0</v>
      </c>
      <c r="E12" s="47">
        <v>0</v>
      </c>
    </row>
    <row r="13" spans="1:5" s="53" customFormat="1" ht="18" customHeight="1" x14ac:dyDescent="0.35">
      <c r="A13" s="43">
        <v>2019</v>
      </c>
      <c r="B13" s="44">
        <v>451503571</v>
      </c>
      <c r="C13" s="45">
        <v>0.22574083889425012</v>
      </c>
      <c r="D13" s="46">
        <v>0</v>
      </c>
      <c r="E13" s="47">
        <v>0</v>
      </c>
    </row>
    <row r="14" spans="1:5" s="53" customFormat="1" ht="18" customHeight="1" x14ac:dyDescent="0.35">
      <c r="A14" s="43">
        <v>2020</v>
      </c>
      <c r="B14" s="44">
        <v>457269700.00000012</v>
      </c>
      <c r="C14" s="45">
        <v>1.2770948826006379E-2</v>
      </c>
      <c r="D14" s="46">
        <v>0</v>
      </c>
      <c r="E14" s="47">
        <v>0</v>
      </c>
    </row>
    <row r="15" spans="1:5" s="53" customFormat="1" ht="18" customHeight="1" thickBot="1" x14ac:dyDescent="0.4">
      <c r="A15" s="48">
        <v>2021</v>
      </c>
      <c r="B15" s="49">
        <v>381854790</v>
      </c>
      <c r="C15" s="50">
        <v>-0.16492435427057617</v>
      </c>
      <c r="D15" s="55">
        <v>8.33572963608602E-2</v>
      </c>
      <c r="E15" s="77">
        <v>29381241.999999881</v>
      </c>
    </row>
    <row r="16" spans="1:5" s="53" customFormat="1" ht="18" customHeight="1" thickTop="1" x14ac:dyDescent="0.35">
      <c r="A16" s="43">
        <v>2022</v>
      </c>
      <c r="B16" s="44">
        <v>363247725.64594907</v>
      </c>
      <c r="C16" s="45">
        <v>-4.8728115611829659E-2</v>
      </c>
      <c r="D16" s="46">
        <v>0.14985725075198153</v>
      </c>
      <c r="E16" s="47">
        <v>47340924.685748994</v>
      </c>
    </row>
    <row r="17" spans="1:5" s="53" customFormat="1" ht="18" customHeight="1" x14ac:dyDescent="0.35">
      <c r="A17" s="43">
        <v>2023</v>
      </c>
      <c r="B17" s="44">
        <v>333843526.62144411</v>
      </c>
      <c r="C17" s="45">
        <v>-8.0948060919629028E-2</v>
      </c>
      <c r="D17" s="46">
        <v>0.10029122918361844</v>
      </c>
      <c r="E17" s="47">
        <v>30429741.464631081</v>
      </c>
    </row>
    <row r="18" spans="1:5" s="53" customFormat="1" ht="18" customHeight="1" x14ac:dyDescent="0.35">
      <c r="A18" s="43">
        <v>2024</v>
      </c>
      <c r="B18" s="44">
        <v>314900456.78324461</v>
      </c>
      <c r="C18" s="45">
        <v>-5.6742360799703739E-2</v>
      </c>
      <c r="D18" s="46">
        <v>6.5020896175050691E-2</v>
      </c>
      <c r="E18" s="47">
        <v>19225078.098950326</v>
      </c>
    </row>
    <row r="19" spans="1:5" ht="18" customHeight="1" x14ac:dyDescent="0.35">
      <c r="A19" s="43">
        <v>2025</v>
      </c>
      <c r="B19" s="44">
        <v>303323975.33270049</v>
      </c>
      <c r="C19" s="45">
        <v>-3.6762352042291724E-2</v>
      </c>
      <c r="D19" s="46">
        <v>5.7987863187482169E-2</v>
      </c>
      <c r="E19" s="47">
        <v>16625057.616524816</v>
      </c>
    </row>
    <row r="20" spans="1:5" s="135" customFormat="1" ht="18" customHeight="1" x14ac:dyDescent="0.35">
      <c r="A20" s="43">
        <v>2026</v>
      </c>
      <c r="B20" s="44">
        <v>286258416.63054883</v>
      </c>
      <c r="C20" s="45">
        <v>-5.6261819341624109E-2</v>
      </c>
      <c r="D20" s="46">
        <v>5.2144024188773841E-2</v>
      </c>
      <c r="E20" s="47">
        <v>14186903.558695018</v>
      </c>
    </row>
    <row r="21" spans="1:5" s="155" customFormat="1" ht="18" customHeight="1" x14ac:dyDescent="0.35">
      <c r="A21" s="43">
        <v>2027</v>
      </c>
      <c r="B21" s="44">
        <v>284760917.82064855</v>
      </c>
      <c r="C21" s="45">
        <v>-5.2312830746666927E-3</v>
      </c>
      <c r="D21" s="46">
        <v>5.3685544535402085E-2</v>
      </c>
      <c r="E21" s="47">
        <v>14508640.661235511</v>
      </c>
    </row>
    <row r="22" spans="1:5" s="157" customFormat="1" ht="18" customHeight="1" x14ac:dyDescent="0.35">
      <c r="A22" s="43">
        <v>2028</v>
      </c>
      <c r="B22" s="44">
        <v>270935819.36957169</v>
      </c>
      <c r="C22" s="45">
        <v>-4.8549845101231059E-2</v>
      </c>
      <c r="D22" s="46">
        <v>3.0010553147332475E-2</v>
      </c>
      <c r="E22" s="47">
        <v>7894029.6115039289</v>
      </c>
    </row>
    <row r="23" spans="1:5" s="167" customFormat="1" ht="18" customHeight="1" x14ac:dyDescent="0.35">
      <c r="A23" s="43">
        <v>2029</v>
      </c>
      <c r="B23" s="44">
        <v>278539730.04210216</v>
      </c>
      <c r="C23" s="45">
        <v>2.8065357656376522E-2</v>
      </c>
      <c r="D23" s="46">
        <v>4.0231343429368849E-2</v>
      </c>
      <c r="E23" s="47">
        <v>10772630.154657871</v>
      </c>
    </row>
    <row r="24" spans="1:5" s="171" customFormat="1" ht="18" customHeight="1" x14ac:dyDescent="0.35">
      <c r="A24" s="43">
        <v>2030</v>
      </c>
      <c r="B24" s="44">
        <v>287286500.31893164</v>
      </c>
      <c r="C24" s="45">
        <v>3.140223577981982E-2</v>
      </c>
      <c r="D24" s="46">
        <v>5.730175380288105E-2</v>
      </c>
      <c r="E24" s="47">
        <v>15569841.110124409</v>
      </c>
    </row>
    <row r="25" spans="1:5" s="100" customFormat="1" ht="21.75" customHeight="1" x14ac:dyDescent="0.35">
      <c r="A25" s="25" t="s">
        <v>4</v>
      </c>
      <c r="B25" s="3"/>
      <c r="C25" s="3"/>
    </row>
    <row r="26" spans="1:5" ht="21.75" customHeight="1" x14ac:dyDescent="0.35">
      <c r="A26" s="118" t="s">
        <v>110</v>
      </c>
      <c r="B26" s="3"/>
      <c r="C26" s="3"/>
    </row>
    <row r="27" spans="1:5" ht="21.75" customHeight="1" x14ac:dyDescent="0.35">
      <c r="A27" s="119" t="s">
        <v>177</v>
      </c>
      <c r="B27" s="3"/>
      <c r="C27" s="3"/>
    </row>
    <row r="28" spans="1:5" ht="21.75" customHeight="1" x14ac:dyDescent="0.35">
      <c r="A28" s="117"/>
      <c r="B28" s="3"/>
      <c r="C28" s="3"/>
    </row>
    <row r="29" spans="1:5" ht="21.75" customHeight="1" x14ac:dyDescent="0.35">
      <c r="A29" s="120"/>
      <c r="B29" s="3"/>
      <c r="C29" s="3"/>
    </row>
    <row r="30" spans="1:5" ht="21.75" customHeight="1" x14ac:dyDescent="0.35">
      <c r="A30" s="229" t="str">
        <f>Headings!F5</f>
        <v>Page 5</v>
      </c>
      <c r="B30" s="232"/>
      <c r="C30" s="232"/>
      <c r="D30" s="232"/>
      <c r="E30" s="231"/>
    </row>
    <row r="32" spans="1:5" ht="21.75" customHeight="1" x14ac:dyDescent="0.35">
      <c r="A32" s="3"/>
      <c r="B32" s="3"/>
      <c r="C32" s="3"/>
    </row>
    <row r="35" spans="1:2" ht="21.75" customHeight="1" x14ac:dyDescent="0.35">
      <c r="B35" s="7"/>
    </row>
    <row r="36" spans="1:2" ht="21.75" customHeight="1" x14ac:dyDescent="0.35">
      <c r="B36" s="7"/>
    </row>
    <row r="37" spans="1:2" ht="21.75" customHeight="1" x14ac:dyDescent="0.35">
      <c r="A37" s="6"/>
      <c r="B37" s="7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  <row r="41" spans="1:2" ht="21.75" customHeight="1" x14ac:dyDescent="0.35">
      <c r="A41" s="6"/>
      <c r="B41" s="6"/>
    </row>
  </sheetData>
  <mergeCells count="3">
    <mergeCell ref="A30:E30"/>
    <mergeCell ref="A2:E2"/>
    <mergeCell ref="A1:E1"/>
  </mergeCells>
  <phoneticPr fontId="4"/>
  <pageMargins left="0.75" right="0.75" top="1" bottom="1" header="0.5" footer="0.5"/>
  <pageSetup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52"/>
  <sheetViews>
    <sheetView zoomScale="75" zoomScaleNormal="75" workbookViewId="0"/>
  </sheetViews>
  <sheetFormatPr defaultColWidth="10.7265625" defaultRowHeight="20.399999999999999" x14ac:dyDescent="0.35"/>
  <cols>
    <col min="1" max="2" width="10.7265625" style="12"/>
    <col min="3" max="3" width="34.7265625" style="12" bestFit="1" customWidth="1"/>
    <col min="4" max="4" width="10.7265625" style="12"/>
    <col min="5" max="5" width="57.26953125" style="12" bestFit="1" customWidth="1"/>
    <col min="6" max="6" width="10.7265625" style="12"/>
    <col min="7" max="7" width="30.6328125" style="12" bestFit="1" customWidth="1"/>
    <col min="8" max="8" width="9.453125" style="12" bestFit="1" customWidth="1"/>
    <col min="9" max="16384" width="10.7265625" style="12"/>
  </cols>
  <sheetData>
    <row r="1" spans="1:8" x14ac:dyDescent="0.35">
      <c r="A1" s="12" t="s">
        <v>279</v>
      </c>
      <c r="B1" s="20" t="s">
        <v>90</v>
      </c>
      <c r="C1" s="20" t="s">
        <v>89</v>
      </c>
      <c r="D1" s="20" t="s">
        <v>91</v>
      </c>
      <c r="E1" s="20" t="s">
        <v>92</v>
      </c>
    </row>
    <row r="2" spans="1:8" x14ac:dyDescent="0.35">
      <c r="A2" s="12" t="s">
        <v>279</v>
      </c>
      <c r="B2" s="12">
        <v>2021</v>
      </c>
      <c r="C2" s="10" t="s">
        <v>61</v>
      </c>
      <c r="D2" s="12" t="s">
        <v>90</v>
      </c>
      <c r="E2" s="12" t="str">
        <f>CONCATENATE(Headings!A2," ",Headings!B2," ",Headings!C2," ",Headings!D2)</f>
        <v>July 2021 Countywide Assessed Value Forecast</v>
      </c>
      <c r="F2" s="12" t="str">
        <f>H2</f>
        <v>Page 2</v>
      </c>
      <c r="G2" s="12" t="str">
        <f>CONCATENATE(A2," ",B2," ",D2," ",H2)</f>
        <v>July 2021 Forecast Page 2</v>
      </c>
      <c r="H2" s="12" t="s">
        <v>63</v>
      </c>
    </row>
    <row r="3" spans="1:8" x14ac:dyDescent="0.35">
      <c r="A3" s="12" t="s">
        <v>279</v>
      </c>
      <c r="B3" s="12">
        <v>2021</v>
      </c>
      <c r="C3" s="10" t="s">
        <v>76</v>
      </c>
      <c r="D3" s="12" t="s">
        <v>90</v>
      </c>
      <c r="E3" s="12" t="str">
        <f>CONCATENATE(Headings!A3," ",Headings!B3," ",Headings!C3," ",Headings!D3)</f>
        <v>July 2021 Unincorporated Assessed Value Forecast</v>
      </c>
      <c r="F3" s="12" t="str">
        <f t="shared" ref="F3:F46" si="0">H3</f>
        <v>Page 3</v>
      </c>
      <c r="G3" s="12" t="str">
        <f t="shared" ref="G3:G46" si="1">CONCATENATE(A3," ",B3," ",D3," ",H3)</f>
        <v>July 2021 Forecast Page 3</v>
      </c>
      <c r="H3" s="12" t="s">
        <v>64</v>
      </c>
    </row>
    <row r="4" spans="1:8" x14ac:dyDescent="0.35">
      <c r="A4" s="12" t="s">
        <v>279</v>
      </c>
      <c r="B4" s="12">
        <v>2021</v>
      </c>
      <c r="C4" s="10" t="s">
        <v>97</v>
      </c>
      <c r="D4" s="12" t="s">
        <v>90</v>
      </c>
      <c r="E4" s="12" t="str">
        <f>CONCATENATE(Headings!A4," ",Headings!B4," ",Headings!C4," ",Headings!D4)</f>
        <v>July 2021 Countywide New Construction Forecast</v>
      </c>
      <c r="F4" s="12" t="str">
        <f t="shared" si="0"/>
        <v>Page 4</v>
      </c>
      <c r="G4" s="12" t="str">
        <f t="shared" si="1"/>
        <v>July 2021 Forecast Page 4</v>
      </c>
      <c r="H4" s="12" t="s">
        <v>65</v>
      </c>
    </row>
    <row r="5" spans="1:8" x14ac:dyDescent="0.35">
      <c r="A5" s="12" t="s">
        <v>279</v>
      </c>
      <c r="B5" s="12">
        <v>2021</v>
      </c>
      <c r="C5" s="10" t="s">
        <v>75</v>
      </c>
      <c r="D5" s="12" t="s">
        <v>90</v>
      </c>
      <c r="E5" s="12" t="str">
        <f>CONCATENATE(Headings!A5," ",Headings!B5," ",Headings!C5," ",Headings!D5)</f>
        <v>July 2021 Unincorporated New Construction Forecast</v>
      </c>
      <c r="F5" s="12" t="str">
        <f t="shared" si="0"/>
        <v>Page 5</v>
      </c>
      <c r="G5" s="12" t="str">
        <f t="shared" si="1"/>
        <v>July 2021 Forecast Page 5</v>
      </c>
      <c r="H5" s="12" t="s">
        <v>66</v>
      </c>
    </row>
    <row r="6" spans="1:8" x14ac:dyDescent="0.35">
      <c r="A6" s="12" t="s">
        <v>279</v>
      </c>
      <c r="B6" s="12">
        <v>2021</v>
      </c>
      <c r="C6" s="10" t="s">
        <v>23</v>
      </c>
      <c r="D6" s="12" t="s">
        <v>90</v>
      </c>
      <c r="E6" s="12" t="str">
        <f>CONCATENATE(Headings!A6," ",Headings!B6," ",Headings!C6," ",Headings!D6)</f>
        <v>July 2021 King County Sales and Use Taxbase Forecast</v>
      </c>
      <c r="F6" s="12" t="str">
        <f t="shared" si="0"/>
        <v>Page 6</v>
      </c>
      <c r="G6" s="12" t="str">
        <f t="shared" si="1"/>
        <v>July 2021 Forecast Page 6</v>
      </c>
      <c r="H6" s="12" t="s">
        <v>15</v>
      </c>
    </row>
    <row r="7" spans="1:8" x14ac:dyDescent="0.35">
      <c r="A7" s="12" t="s">
        <v>279</v>
      </c>
      <c r="B7" s="12">
        <v>2021</v>
      </c>
      <c r="C7" s="10" t="s">
        <v>88</v>
      </c>
      <c r="D7" s="12" t="s">
        <v>90</v>
      </c>
      <c r="E7" s="12" t="str">
        <f>CONCATENATE(Headings!A7," ",Headings!B7," ",Headings!C7," ",Headings!D7)</f>
        <v>July 2021 Local and Option Sales Tax Forecast</v>
      </c>
      <c r="F7" s="12" t="str">
        <f t="shared" si="0"/>
        <v>Page 7</v>
      </c>
      <c r="G7" s="12" t="str">
        <f t="shared" si="1"/>
        <v>July 2021 Forecast Page 7</v>
      </c>
      <c r="H7" s="12" t="s">
        <v>116</v>
      </c>
    </row>
    <row r="8" spans="1:8" x14ac:dyDescent="0.35">
      <c r="A8" s="12" t="s">
        <v>279</v>
      </c>
      <c r="B8" s="12">
        <v>2021</v>
      </c>
      <c r="C8" s="10" t="s">
        <v>44</v>
      </c>
      <c r="D8" s="12" t="s">
        <v>90</v>
      </c>
      <c r="E8" s="12" t="str">
        <f>CONCATENATE(Headings!A8," ",Headings!B8," ",Headings!C8," ",Headings!D8)</f>
        <v>July 2021 Metro Transit Sales Tax Forecast</v>
      </c>
      <c r="F8" s="12" t="str">
        <f t="shared" si="0"/>
        <v>Page 8</v>
      </c>
      <c r="G8" s="12" t="str">
        <f t="shared" si="1"/>
        <v>July 2021 Forecast Page 8</v>
      </c>
      <c r="H8" s="12" t="s">
        <v>117</v>
      </c>
    </row>
    <row r="9" spans="1:8" x14ac:dyDescent="0.35">
      <c r="A9" s="12" t="s">
        <v>279</v>
      </c>
      <c r="B9" s="12">
        <v>2021</v>
      </c>
      <c r="C9" s="10" t="s">
        <v>32</v>
      </c>
      <c r="D9" s="12" t="s">
        <v>90</v>
      </c>
      <c r="E9" s="12" t="str">
        <f>CONCATENATE(Headings!A9," ",Headings!B9," ",Headings!C9," ",Headings!D9)</f>
        <v>July 2021 Mental Health Sales Tax Forecast</v>
      </c>
      <c r="F9" s="12" t="str">
        <f t="shared" si="0"/>
        <v>Page 9</v>
      </c>
      <c r="G9" s="12" t="str">
        <f t="shared" si="1"/>
        <v>July 2021 Forecast Page 9</v>
      </c>
      <c r="H9" s="12" t="s">
        <v>118</v>
      </c>
    </row>
    <row r="10" spans="1:8" x14ac:dyDescent="0.35">
      <c r="A10" s="12" t="s">
        <v>279</v>
      </c>
      <c r="B10" s="12">
        <v>2021</v>
      </c>
      <c r="C10" s="10" t="s">
        <v>87</v>
      </c>
      <c r="D10" s="12" t="s">
        <v>90</v>
      </c>
      <c r="E10" s="12" t="str">
        <f>CONCATENATE(Headings!A10," ",Headings!B10," ",Headings!C10," ",Headings!D10)</f>
        <v>July 2021 Criminal Justice Sales Tax Forecast</v>
      </c>
      <c r="F10" s="12" t="str">
        <f t="shared" si="0"/>
        <v>Page 10</v>
      </c>
      <c r="G10" s="12" t="str">
        <f t="shared" si="1"/>
        <v>July 2021 Forecast Page 10</v>
      </c>
      <c r="H10" s="12" t="s">
        <v>84</v>
      </c>
    </row>
    <row r="11" spans="1:8" x14ac:dyDescent="0.35">
      <c r="A11" s="12" t="s">
        <v>279</v>
      </c>
      <c r="B11" s="12">
        <v>2021</v>
      </c>
      <c r="C11" s="10" t="s">
        <v>254</v>
      </c>
      <c r="D11" s="12" t="s">
        <v>90</v>
      </c>
      <c r="E11" s="12" t="str">
        <f>CONCATENATE(Headings!A11," ",Headings!B11," ",Headings!C11," ",Headings!D11)</f>
        <v>July 2021 Health Through Housing Sales Tax Forecast</v>
      </c>
      <c r="F11" s="12" t="str">
        <f t="shared" ref="F11:F12" si="2">H11</f>
        <v>Page 11</v>
      </c>
      <c r="G11" s="12" t="str">
        <f t="shared" ref="G11:G12" si="3">CONCATENATE(A11," ",B11," ",D11," ",H11)</f>
        <v>July 2021 Forecast Page 11</v>
      </c>
      <c r="H11" s="12" t="s">
        <v>70</v>
      </c>
    </row>
    <row r="12" spans="1:8" x14ac:dyDescent="0.35">
      <c r="A12" s="12" t="s">
        <v>279</v>
      </c>
      <c r="B12" s="12">
        <v>2021</v>
      </c>
      <c r="C12" s="10" t="s">
        <v>255</v>
      </c>
      <c r="D12" s="12" t="s">
        <v>90</v>
      </c>
      <c r="E12" s="12" t="str">
        <f>CONCATENATE(Headings!A12," ",Headings!B12," ",Headings!C12," ",Headings!D12)</f>
        <v>July 2021 Seattle TBD Sales Tax Forecast</v>
      </c>
      <c r="F12" s="12" t="str">
        <f t="shared" si="2"/>
        <v>Page 12</v>
      </c>
      <c r="G12" s="12" t="str">
        <f t="shared" si="3"/>
        <v>July 2021 Forecast Page 12</v>
      </c>
      <c r="H12" s="12" t="s">
        <v>71</v>
      </c>
    </row>
    <row r="13" spans="1:8" x14ac:dyDescent="0.35">
      <c r="A13" s="12" t="s">
        <v>279</v>
      </c>
      <c r="B13" s="12">
        <v>2021</v>
      </c>
      <c r="C13" s="10" t="s">
        <v>101</v>
      </c>
      <c r="D13" s="12" t="s">
        <v>90</v>
      </c>
      <c r="E13" s="12" t="str">
        <f>CONCATENATE(Headings!A13," ",Headings!B13," ",Headings!C13," ",Headings!D13)</f>
        <v>July 2021 Hotel Sales Tax Forecast</v>
      </c>
      <c r="F13" s="12" t="str">
        <f t="shared" si="0"/>
        <v>Page 13</v>
      </c>
      <c r="G13" s="12" t="str">
        <f t="shared" si="1"/>
        <v>July 2021 Forecast Page 13</v>
      </c>
      <c r="H13" s="12" t="s">
        <v>72</v>
      </c>
    </row>
    <row r="14" spans="1:8" x14ac:dyDescent="0.35">
      <c r="A14" s="12" t="s">
        <v>279</v>
      </c>
      <c r="B14" s="12">
        <v>2021</v>
      </c>
      <c r="C14" s="10" t="s">
        <v>230</v>
      </c>
      <c r="D14" s="12" t="s">
        <v>90</v>
      </c>
      <c r="E14" s="12" t="str">
        <f>CONCATENATE(Headings!A14," ",Headings!B14," ",Headings!C14," ",Headings!D14)</f>
        <v>July 2021 Hotel Tax (HB 2015) Forecast</v>
      </c>
      <c r="F14" s="12" t="str">
        <f>H14</f>
        <v>Page 14</v>
      </c>
      <c r="G14" s="12" t="str">
        <f>CONCATENATE(A14," ",B14," ",D14," ",H14)</f>
        <v>July 2021 Forecast Page 14</v>
      </c>
      <c r="H14" s="12" t="s">
        <v>73</v>
      </c>
    </row>
    <row r="15" spans="1:8" x14ac:dyDescent="0.35">
      <c r="A15" s="12" t="s">
        <v>279</v>
      </c>
      <c r="B15" s="12">
        <v>2021</v>
      </c>
      <c r="C15" s="10" t="s">
        <v>96</v>
      </c>
      <c r="D15" s="12" t="s">
        <v>90</v>
      </c>
      <c r="E15" s="12" t="str">
        <f>CONCATENATE(Headings!A15," ",Headings!B15," ",Headings!C15," ",Headings!D15)</f>
        <v>July 2021 Rental Car Sales Tax Forecast</v>
      </c>
      <c r="F15" s="12" t="str">
        <f t="shared" si="0"/>
        <v>Page 15</v>
      </c>
      <c r="G15" s="12" t="str">
        <f t="shared" si="1"/>
        <v>July 2021 Forecast Page 15</v>
      </c>
      <c r="H15" s="12" t="s">
        <v>74</v>
      </c>
    </row>
    <row r="16" spans="1:8" x14ac:dyDescent="0.35">
      <c r="A16" s="12" t="s">
        <v>279</v>
      </c>
      <c r="B16" s="12">
        <v>2021</v>
      </c>
      <c r="C16" s="10" t="s">
        <v>107</v>
      </c>
      <c r="D16" s="12" t="s">
        <v>90</v>
      </c>
      <c r="E16" s="12" t="str">
        <f>CONCATENATE(Headings!A16," ",Headings!B16," ",Headings!C16," ",Headings!D16)</f>
        <v>July 2021 Real Estate Excise Tax (REET 1) Forecast</v>
      </c>
      <c r="F16" s="12" t="str">
        <f t="shared" si="0"/>
        <v>Page 16</v>
      </c>
      <c r="G16" s="12" t="str">
        <f t="shared" si="1"/>
        <v>July 2021 Forecast Page 16</v>
      </c>
      <c r="H16" s="12" t="s">
        <v>50</v>
      </c>
    </row>
    <row r="17" spans="1:8" x14ac:dyDescent="0.35">
      <c r="A17" s="12" t="s">
        <v>279</v>
      </c>
      <c r="B17" s="12">
        <v>2021</v>
      </c>
      <c r="C17" s="10" t="s">
        <v>106</v>
      </c>
      <c r="D17" s="12" t="s">
        <v>90</v>
      </c>
      <c r="E17" s="12" t="str">
        <f>CONCATENATE(Headings!A17," ",Headings!B17," ",Headings!C17," ",Headings!D17)</f>
        <v>July 2021 Investment Pool Nominal Rate of Return Forecast</v>
      </c>
      <c r="F17" s="12" t="str">
        <f t="shared" si="0"/>
        <v>Page 17</v>
      </c>
      <c r="G17" s="12" t="str">
        <f t="shared" si="1"/>
        <v>July 2021 Forecast Page 17</v>
      </c>
      <c r="H17" s="12" t="s">
        <v>51</v>
      </c>
    </row>
    <row r="18" spans="1:8" x14ac:dyDescent="0.35">
      <c r="A18" s="12" t="s">
        <v>279</v>
      </c>
      <c r="B18" s="12">
        <v>2021</v>
      </c>
      <c r="C18" s="10" t="s">
        <v>55</v>
      </c>
      <c r="D18" s="12" t="s">
        <v>90</v>
      </c>
      <c r="E18" s="12" t="str">
        <f>CONCATENATE(Headings!A18," ",Headings!B18," ",Headings!C18," ",Headings!D18)</f>
        <v>July 2021 Investment Pool Real Rate of Return Forecast</v>
      </c>
      <c r="F18" s="12" t="str">
        <f t="shared" si="0"/>
        <v>Page 18</v>
      </c>
      <c r="G18" s="12" t="str">
        <f t="shared" si="1"/>
        <v>July 2021 Forecast Page 18</v>
      </c>
      <c r="H18" s="12" t="s">
        <v>45</v>
      </c>
    </row>
    <row r="19" spans="1:8" x14ac:dyDescent="0.35">
      <c r="A19" s="12" t="s">
        <v>279</v>
      </c>
      <c r="B19" s="12">
        <v>2021</v>
      </c>
      <c r="C19" s="10" t="s">
        <v>57</v>
      </c>
      <c r="D19" s="12" t="s">
        <v>90</v>
      </c>
      <c r="E19" s="12" t="str">
        <f>CONCATENATE(Headings!A19," ",Headings!B19," ",Headings!C19," ",Headings!D19)</f>
        <v>July 2021 National CPI-U Forecast</v>
      </c>
      <c r="F19" s="12" t="str">
        <f t="shared" si="0"/>
        <v>Page 19</v>
      </c>
      <c r="G19" s="12" t="str">
        <f t="shared" si="1"/>
        <v>July 2021 Forecast Page 19</v>
      </c>
      <c r="H19" s="12" t="s">
        <v>46</v>
      </c>
    </row>
    <row r="20" spans="1:8" x14ac:dyDescent="0.35">
      <c r="A20" s="12" t="s">
        <v>279</v>
      </c>
      <c r="B20" s="12">
        <v>2021</v>
      </c>
      <c r="C20" s="10" t="s">
        <v>9</v>
      </c>
      <c r="D20" s="12" t="s">
        <v>90</v>
      </c>
      <c r="E20" s="12" t="str">
        <f>CONCATENATE(Headings!A20," ",Headings!B20," ",Headings!C20," ",Headings!D20)</f>
        <v>July 2021 National CPI-W Forecast</v>
      </c>
      <c r="F20" s="12" t="str">
        <f t="shared" si="0"/>
        <v>Page 20</v>
      </c>
      <c r="G20" s="12" t="str">
        <f t="shared" si="1"/>
        <v>July 2021 Forecast Page 20</v>
      </c>
      <c r="H20" s="12" t="s">
        <v>47</v>
      </c>
    </row>
    <row r="21" spans="1:8" x14ac:dyDescent="0.35">
      <c r="A21" s="12" t="s">
        <v>279</v>
      </c>
      <c r="B21" s="12">
        <v>2021</v>
      </c>
      <c r="C21" s="10" t="s">
        <v>5</v>
      </c>
      <c r="D21" s="12" t="s">
        <v>90</v>
      </c>
      <c r="E21" s="12" t="str">
        <f>CONCATENATE(Headings!A21," ",Headings!B21," ",Headings!C21," ",Headings!D21)</f>
        <v>July 2021 Seattle Annual CPI-U Forecast</v>
      </c>
      <c r="F21" s="12" t="str">
        <f t="shared" si="0"/>
        <v>Page 21</v>
      </c>
      <c r="G21" s="12" t="str">
        <f t="shared" si="1"/>
        <v>July 2021 Forecast Page 21</v>
      </c>
      <c r="H21" s="12" t="s">
        <v>52</v>
      </c>
    </row>
    <row r="22" spans="1:8" x14ac:dyDescent="0.35">
      <c r="A22" s="12" t="s">
        <v>279</v>
      </c>
      <c r="B22" s="12">
        <v>2021</v>
      </c>
      <c r="C22" s="10" t="s">
        <v>161</v>
      </c>
      <c r="D22" s="12" t="s">
        <v>90</v>
      </c>
      <c r="E22" s="12" t="str">
        <f>CONCATENATE(Headings!A22," ",Headings!B22," ",Headings!C22," ",Headings!D22)</f>
        <v>July 2021 June-June Seattle CPI-W Forecast</v>
      </c>
      <c r="F22" s="12" t="str">
        <f t="shared" si="0"/>
        <v>Page 22</v>
      </c>
      <c r="G22" s="12" t="str">
        <f t="shared" si="1"/>
        <v>July 2021 Forecast Page 22</v>
      </c>
      <c r="H22" s="12" t="s">
        <v>53</v>
      </c>
    </row>
    <row r="23" spans="1:8" x14ac:dyDescent="0.35">
      <c r="A23" s="12" t="s">
        <v>279</v>
      </c>
      <c r="B23" s="12">
        <v>2021</v>
      </c>
      <c r="C23" s="10" t="s">
        <v>30</v>
      </c>
      <c r="D23" s="12" t="s">
        <v>90</v>
      </c>
      <c r="E23" s="12" t="str">
        <f>CONCATENATE(Headings!A23," ",Headings!B23," ",Headings!C23," ",Headings!D23)</f>
        <v>July 2021 Outyear COLA Comparison Forecast</v>
      </c>
      <c r="F23" s="12" t="str">
        <f t="shared" si="0"/>
        <v>Page 23</v>
      </c>
      <c r="G23" s="12" t="str">
        <f t="shared" si="1"/>
        <v>July 2021 Forecast Page 23</v>
      </c>
      <c r="H23" s="12" t="s">
        <v>126</v>
      </c>
    </row>
    <row r="24" spans="1:8" x14ac:dyDescent="0.35">
      <c r="A24" s="12" t="s">
        <v>279</v>
      </c>
      <c r="B24" s="12">
        <v>2021</v>
      </c>
      <c r="C24" s="10" t="s">
        <v>99</v>
      </c>
      <c r="D24" s="12" t="s">
        <v>90</v>
      </c>
      <c r="E24" s="12" t="str">
        <f>CONCATENATE(Headings!A24," ",Headings!B24," ",Headings!C24," ",Headings!D24)</f>
        <v>July 2021 Pharmaceuticals PPI Forecast</v>
      </c>
      <c r="F24" s="12" t="str">
        <f t="shared" si="0"/>
        <v>Page 24</v>
      </c>
      <c r="G24" s="12" t="str">
        <f t="shared" si="1"/>
        <v>July 2021 Forecast Page 24</v>
      </c>
      <c r="H24" s="12" t="s">
        <v>127</v>
      </c>
    </row>
    <row r="25" spans="1:8" x14ac:dyDescent="0.35">
      <c r="A25" s="12" t="s">
        <v>279</v>
      </c>
      <c r="B25" s="12">
        <v>2021</v>
      </c>
      <c r="C25" s="10" t="s">
        <v>100</v>
      </c>
      <c r="D25" s="12" t="s">
        <v>90</v>
      </c>
      <c r="E25" s="12" t="str">
        <f>CONCATENATE(Headings!A25," ",Headings!B25," ",Headings!C25," ",Headings!D25)</f>
        <v>July 2021 Transportation CPI Forecast</v>
      </c>
      <c r="F25" s="12" t="str">
        <f t="shared" si="0"/>
        <v>Page 25</v>
      </c>
      <c r="G25" s="12" t="str">
        <f t="shared" si="1"/>
        <v>July 2021 Forecast Page 25</v>
      </c>
      <c r="H25" s="12" t="s">
        <v>137</v>
      </c>
    </row>
    <row r="26" spans="1:8" x14ac:dyDescent="0.35">
      <c r="A26" s="12" t="s">
        <v>279</v>
      </c>
      <c r="B26" s="12">
        <v>2021</v>
      </c>
      <c r="C26" s="10" t="s">
        <v>10</v>
      </c>
      <c r="D26" s="12" t="s">
        <v>90</v>
      </c>
      <c r="E26" s="12" t="str">
        <f>CONCATENATE(Headings!A26," ",Headings!B26," ",Headings!C26," ",Headings!D26)</f>
        <v>July 2021 Retail Gas Forecast</v>
      </c>
      <c r="F26" s="12" t="str">
        <f t="shared" si="0"/>
        <v>Page 26</v>
      </c>
      <c r="G26" s="12" t="str">
        <f t="shared" si="1"/>
        <v>July 2021 Forecast Page 26</v>
      </c>
      <c r="H26" s="12" t="s">
        <v>26</v>
      </c>
    </row>
    <row r="27" spans="1:8" x14ac:dyDescent="0.35">
      <c r="A27" s="12" t="s">
        <v>279</v>
      </c>
      <c r="B27" s="12">
        <v>2021</v>
      </c>
      <c r="C27" s="10" t="s">
        <v>16</v>
      </c>
      <c r="D27" s="12" t="s">
        <v>90</v>
      </c>
      <c r="E27" s="12" t="str">
        <f>CONCATENATE(Headings!A27," ",Headings!B27," ",Headings!C27," ",Headings!D27)</f>
        <v>July 2021 Diesel and Gasoline Forecast</v>
      </c>
      <c r="F27" s="12" t="str">
        <f t="shared" si="0"/>
        <v>Page 27</v>
      </c>
      <c r="G27" s="12" t="str">
        <f t="shared" si="1"/>
        <v>July 2021 Forecast Page 27</v>
      </c>
      <c r="H27" s="12" t="s">
        <v>38</v>
      </c>
    </row>
    <row r="28" spans="1:8" x14ac:dyDescent="0.35">
      <c r="A28" s="12" t="s">
        <v>279</v>
      </c>
      <c r="B28" s="12">
        <v>2021</v>
      </c>
      <c r="C28" s="10" t="s">
        <v>7</v>
      </c>
      <c r="D28" s="12" t="s">
        <v>90</v>
      </c>
      <c r="E28" s="12" t="str">
        <f>CONCATENATE(Headings!A28," ",Headings!B28," ",Headings!C28," ",Headings!D28)</f>
        <v>July 2021 Recorded Documents Forecast</v>
      </c>
      <c r="F28" s="12" t="str">
        <f t="shared" si="0"/>
        <v>Page 28</v>
      </c>
      <c r="G28" s="12" t="str">
        <f t="shared" si="1"/>
        <v>July 2021 Forecast Page 28</v>
      </c>
      <c r="H28" s="12" t="s">
        <v>39</v>
      </c>
    </row>
    <row r="29" spans="1:8" x14ac:dyDescent="0.35">
      <c r="A29" s="12" t="s">
        <v>279</v>
      </c>
      <c r="B29" s="12">
        <v>2021</v>
      </c>
      <c r="C29" s="10" t="s">
        <v>130</v>
      </c>
      <c r="D29" s="12" t="s">
        <v>90</v>
      </c>
      <c r="E29" s="12" t="str">
        <f>CONCATENATE(Headings!A29," ",Headings!B29," ",Headings!C29," ",Headings!D29)</f>
        <v>July 2021 Gambling Tax Forecast</v>
      </c>
      <c r="F29" s="12" t="str">
        <f t="shared" si="0"/>
        <v>Page 29</v>
      </c>
      <c r="G29" s="12" t="str">
        <f t="shared" si="1"/>
        <v>July 2021 Forecast Page 29</v>
      </c>
      <c r="H29" s="12" t="s">
        <v>40</v>
      </c>
    </row>
    <row r="30" spans="1:8" x14ac:dyDescent="0.35">
      <c r="A30" s="12" t="s">
        <v>279</v>
      </c>
      <c r="B30" s="12">
        <v>2021</v>
      </c>
      <c r="C30" s="10" t="s">
        <v>131</v>
      </c>
      <c r="D30" s="12" t="s">
        <v>90</v>
      </c>
      <c r="E30" s="12" t="str">
        <f>CONCATENATE(Headings!A30," ",Headings!B30," ",Headings!C30," ",Headings!D30)</f>
        <v>July 2021 E-911 Tax Forecast</v>
      </c>
      <c r="F30" s="12" t="str">
        <f t="shared" si="0"/>
        <v>Page 30</v>
      </c>
      <c r="G30" s="12" t="str">
        <f t="shared" si="1"/>
        <v>July 2021 Forecast Page 30</v>
      </c>
      <c r="H30" s="12" t="s">
        <v>41</v>
      </c>
    </row>
    <row r="31" spans="1:8" x14ac:dyDescent="0.35">
      <c r="A31" s="12" t="s">
        <v>279</v>
      </c>
      <c r="B31" s="12">
        <v>2021</v>
      </c>
      <c r="C31" s="12" t="s">
        <v>190</v>
      </c>
      <c r="D31" s="12" t="s">
        <v>90</v>
      </c>
      <c r="E31" s="12" t="str">
        <f>CONCATENATE(Headings!A31," ",Headings!B31," ",Headings!C31," ",Headings!D31)</f>
        <v>July 2021 Penalties and Interest on Delinquent Property Taxes Forecast</v>
      </c>
      <c r="F31" s="12" t="str">
        <f t="shared" si="0"/>
        <v>Page 31</v>
      </c>
      <c r="G31" s="12" t="str">
        <f>CONCATENATE(A31," ",B31," ",D31," ",H31)</f>
        <v>July 2021 Forecast Page 31</v>
      </c>
      <c r="H31" s="12" t="s">
        <v>42</v>
      </c>
    </row>
    <row r="32" spans="1:8" x14ac:dyDescent="0.35">
      <c r="A32" s="12" t="s">
        <v>279</v>
      </c>
      <c r="B32" s="12">
        <v>2021</v>
      </c>
      <c r="C32" s="10" t="s">
        <v>114</v>
      </c>
      <c r="D32" s="12" t="s">
        <v>90</v>
      </c>
      <c r="E32" s="12" t="str">
        <f>CONCATENATE(Headings!A32," ",Headings!B32," ",Headings!C32," ",Headings!D32)</f>
        <v>July 2021 Current Expense Property Tax Forecast</v>
      </c>
      <c r="F32" s="12" t="str">
        <f t="shared" si="0"/>
        <v>Page 32</v>
      </c>
      <c r="G32" s="12" t="str">
        <f t="shared" si="1"/>
        <v>July 2021 Forecast Page 32</v>
      </c>
      <c r="H32" s="12" t="s">
        <v>43</v>
      </c>
    </row>
    <row r="33" spans="1:8" x14ac:dyDescent="0.35">
      <c r="A33" s="12" t="s">
        <v>279</v>
      </c>
      <c r="B33" s="12">
        <v>2021</v>
      </c>
      <c r="C33" s="70" t="s">
        <v>142</v>
      </c>
      <c r="D33" s="12" t="s">
        <v>90</v>
      </c>
      <c r="E33" s="12" t="str">
        <f>CONCATENATE(Headings!A33," ",Headings!B33," ",Headings!C33," ",Headings!D33)</f>
        <v>July 2021 Dev. Disabilities &amp; Mental Health Property Tax Forecast</v>
      </c>
      <c r="F33" s="12" t="str">
        <f t="shared" si="0"/>
        <v>Page 33</v>
      </c>
      <c r="G33" s="12" t="str">
        <f t="shared" si="1"/>
        <v>July 2021 Forecast Page 33</v>
      </c>
      <c r="H33" s="12" t="s">
        <v>133</v>
      </c>
    </row>
    <row r="34" spans="1:8" x14ac:dyDescent="0.35">
      <c r="A34" s="12" t="s">
        <v>279</v>
      </c>
      <c r="B34" s="12">
        <v>2021</v>
      </c>
      <c r="C34" s="10" t="s">
        <v>18</v>
      </c>
      <c r="D34" s="12" t="s">
        <v>90</v>
      </c>
      <c r="E34" s="12" t="str">
        <f>CONCATENATE(Headings!A34," ",Headings!B34," ",Headings!C34," ",Headings!D34)</f>
        <v>July 2021 Veterans Aid Property Tax Forecast</v>
      </c>
      <c r="F34" s="12" t="str">
        <f t="shared" si="0"/>
        <v>Page 34</v>
      </c>
      <c r="G34" s="12" t="str">
        <f t="shared" si="1"/>
        <v>July 2021 Forecast Page 34</v>
      </c>
      <c r="H34" s="12" t="s">
        <v>134</v>
      </c>
    </row>
    <row r="35" spans="1:8" x14ac:dyDescent="0.35">
      <c r="A35" s="12" t="s">
        <v>279</v>
      </c>
      <c r="B35" s="12">
        <v>2021</v>
      </c>
      <c r="C35" s="10" t="s">
        <v>22</v>
      </c>
      <c r="D35" s="12" t="s">
        <v>90</v>
      </c>
      <c r="E35" s="12" t="str">
        <f>CONCATENATE(Headings!A35," ",Headings!B35," ",Headings!C35," ",Headings!D35)</f>
        <v>July 2021 AFIS Lid Lift Forecast</v>
      </c>
      <c r="F35" s="12" t="str">
        <f t="shared" si="0"/>
        <v>Page 35</v>
      </c>
      <c r="G35" s="12" t="str">
        <f t="shared" si="1"/>
        <v>July 2021 Forecast Page 35</v>
      </c>
      <c r="H35" s="12" t="s">
        <v>111</v>
      </c>
    </row>
    <row r="36" spans="1:8" x14ac:dyDescent="0.35">
      <c r="A36" s="12" t="s">
        <v>279</v>
      </c>
      <c r="B36" s="12">
        <v>2021</v>
      </c>
      <c r="C36" s="10" t="s">
        <v>129</v>
      </c>
      <c r="D36" s="12" t="s">
        <v>90</v>
      </c>
      <c r="E36" s="12" t="str">
        <f>CONCATENATE(Headings!A36," ",Headings!B36," ",Headings!C36," ",Headings!D36)</f>
        <v>July 2021 Parks Lid Lift Forecast</v>
      </c>
      <c r="F36" s="12" t="str">
        <f t="shared" si="0"/>
        <v>Page 36</v>
      </c>
      <c r="G36" s="12" t="str">
        <f t="shared" si="1"/>
        <v>July 2021 Forecast Page 36</v>
      </c>
      <c r="H36" s="12" t="s">
        <v>112</v>
      </c>
    </row>
    <row r="37" spans="1:8" x14ac:dyDescent="0.35">
      <c r="A37" s="12" t="s">
        <v>279</v>
      </c>
      <c r="B37" s="12">
        <v>2021</v>
      </c>
      <c r="C37" s="10" t="s">
        <v>221</v>
      </c>
      <c r="D37" s="12" t="s">
        <v>90</v>
      </c>
      <c r="E37" s="12" t="str">
        <f>CONCATENATE(Headings!A37," ",Headings!B37," ",Headings!C37," ",Headings!D37)</f>
        <v>July 2021 Veterans, Seniors, and Human Services Lid Lift Forecast</v>
      </c>
      <c r="F37" s="12" t="str">
        <f t="shared" si="0"/>
        <v>Page 37</v>
      </c>
      <c r="G37" s="12" t="str">
        <f t="shared" si="1"/>
        <v>July 2021 Forecast Page 37</v>
      </c>
      <c r="H37" s="12" t="s">
        <v>0</v>
      </c>
    </row>
    <row r="38" spans="1:8" x14ac:dyDescent="0.35">
      <c r="A38" s="12" t="s">
        <v>279</v>
      </c>
      <c r="B38" s="12">
        <v>2021</v>
      </c>
      <c r="C38" s="10" t="s">
        <v>157</v>
      </c>
      <c r="D38" s="12" t="s">
        <v>90</v>
      </c>
      <c r="E38" s="12" t="str">
        <f>CONCATENATE(Headings!A38," ",Headings!B38," ",Headings!C38," ",Headings!D38)</f>
        <v>July 2021 PSERN Forecast</v>
      </c>
      <c r="F38" s="12" t="str">
        <f t="shared" si="0"/>
        <v>Page 38</v>
      </c>
      <c r="G38" s="12" t="str">
        <f t="shared" si="1"/>
        <v>July 2021 Forecast Page 38</v>
      </c>
      <c r="H38" s="12" t="s">
        <v>1</v>
      </c>
    </row>
    <row r="39" spans="1:8" x14ac:dyDescent="0.35">
      <c r="A39" s="12" t="s">
        <v>279</v>
      </c>
      <c r="B39" s="12">
        <v>2021</v>
      </c>
      <c r="C39" s="10" t="s">
        <v>171</v>
      </c>
      <c r="D39" s="12" t="s">
        <v>90</v>
      </c>
      <c r="E39" s="12" t="str">
        <f>CONCATENATE(Headings!A39," ",Headings!B39," ",Headings!C39," ",Headings!D39)</f>
        <v>July 2021 Best Start For Kids Forecast</v>
      </c>
      <c r="F39" s="12" t="str">
        <f t="shared" si="0"/>
        <v>Page 39</v>
      </c>
      <c r="G39" s="12" t="str">
        <f t="shared" si="1"/>
        <v>July 2021 Forecast Page 39</v>
      </c>
      <c r="H39" s="12" t="s">
        <v>2</v>
      </c>
    </row>
    <row r="40" spans="1:8" x14ac:dyDescent="0.35">
      <c r="A40" s="12" t="s">
        <v>279</v>
      </c>
      <c r="B40" s="12">
        <v>2021</v>
      </c>
      <c r="C40" s="10" t="s">
        <v>48</v>
      </c>
      <c r="D40" s="12" t="s">
        <v>90</v>
      </c>
      <c r="E40" s="12" t="str">
        <f>CONCATENATE(Headings!A40," ",Headings!B40," ",Headings!C40," ",Headings!D40)</f>
        <v>July 2021 Emergency Medical Services (EMS) Property Tax Forecast</v>
      </c>
      <c r="F40" s="12" t="str">
        <f t="shared" si="0"/>
        <v>Page 40</v>
      </c>
      <c r="G40" s="12" t="str">
        <f t="shared" si="1"/>
        <v>July 2021 Forecast Page 40</v>
      </c>
      <c r="H40" s="12" t="s">
        <v>3</v>
      </c>
    </row>
    <row r="41" spans="1:8" x14ac:dyDescent="0.35">
      <c r="A41" s="12" t="s">
        <v>279</v>
      </c>
      <c r="B41" s="12">
        <v>2021</v>
      </c>
      <c r="C41" s="10" t="s">
        <v>67</v>
      </c>
      <c r="D41" s="12" t="s">
        <v>90</v>
      </c>
      <c r="E41" s="12" t="str">
        <f>CONCATENATE(Headings!A41," ",Headings!B41," ",Headings!C41," ",Headings!D41)</f>
        <v>July 2021 Conservation Futures Property Tax Forecast</v>
      </c>
      <c r="F41" s="12" t="str">
        <f t="shared" si="0"/>
        <v>Page 41</v>
      </c>
      <c r="G41" s="12" t="str">
        <f t="shared" si="1"/>
        <v>July 2021 Forecast Page 41</v>
      </c>
      <c r="H41" s="12" t="s">
        <v>104</v>
      </c>
    </row>
    <row r="42" spans="1:8" x14ac:dyDescent="0.35">
      <c r="A42" s="12" t="s">
        <v>279</v>
      </c>
      <c r="B42" s="12">
        <v>2021</v>
      </c>
      <c r="C42" s="10" t="s">
        <v>21</v>
      </c>
      <c r="D42" s="12" t="s">
        <v>90</v>
      </c>
      <c r="E42" s="12" t="str">
        <f>CONCATENATE(Headings!A42," ",Headings!B42," ",Headings!C42," ",Headings!D42)</f>
        <v>July 2021 Unincorporated Area/Roads Property Tax Levy Forecast</v>
      </c>
      <c r="F42" s="12" t="str">
        <f t="shared" si="0"/>
        <v>Page 42</v>
      </c>
      <c r="G42" s="12" t="str">
        <f>CONCATENATE(A42," ",B42," ",D42," ",H42)</f>
        <v>July 2021 Forecast Page 42</v>
      </c>
      <c r="H42" s="12" t="s">
        <v>132</v>
      </c>
    </row>
    <row r="43" spans="1:8" x14ac:dyDescent="0.35">
      <c r="A43" s="12" t="s">
        <v>279</v>
      </c>
      <c r="B43" s="12">
        <v>2021</v>
      </c>
      <c r="C43" s="10"/>
      <c r="H43" s="12" t="s">
        <v>113</v>
      </c>
    </row>
    <row r="44" spans="1:8" x14ac:dyDescent="0.35">
      <c r="A44" s="12" t="s">
        <v>279</v>
      </c>
      <c r="B44" s="12">
        <v>2021</v>
      </c>
      <c r="C44" s="10" t="s">
        <v>68</v>
      </c>
      <c r="D44" s="12" t="s">
        <v>90</v>
      </c>
      <c r="E44" s="12" t="str">
        <f>CONCATENATE(Headings!A44," ",Headings!B44," ",Headings!C44," ",Headings!D44)</f>
        <v>July 2021 Flood District Property Tax Forecast</v>
      </c>
      <c r="F44" s="12" t="str">
        <f t="shared" si="0"/>
        <v>Page 44</v>
      </c>
      <c r="G44" s="12" t="str">
        <f t="shared" si="1"/>
        <v>July 2021 Forecast Page 44</v>
      </c>
      <c r="H44" s="12" t="s">
        <v>158</v>
      </c>
    </row>
    <row r="45" spans="1:8" x14ac:dyDescent="0.35">
      <c r="A45" s="12" t="s">
        <v>279</v>
      </c>
      <c r="B45" s="12">
        <v>2021</v>
      </c>
      <c r="C45" s="10" t="s">
        <v>188</v>
      </c>
      <c r="D45" s="12" t="s">
        <v>90</v>
      </c>
      <c r="E45" s="12" t="str">
        <f>CONCATENATE(Headings!A45," ",Headings!B45," ",Headings!C45," ",Headings!D45)</f>
        <v>July 2021 Marine Levy Property Tax Forecast</v>
      </c>
      <c r="F45" s="12" t="str">
        <f t="shared" si="0"/>
        <v>Page 45</v>
      </c>
      <c r="G45" s="12" t="str">
        <f>CONCATENATE(A45," ",B45," ",D45," ",H45)</f>
        <v>July 2021 Forecast Page 45</v>
      </c>
      <c r="H45" s="12" t="s">
        <v>163</v>
      </c>
    </row>
    <row r="46" spans="1:8" x14ac:dyDescent="0.35">
      <c r="A46" s="12" t="s">
        <v>279</v>
      </c>
      <c r="B46" s="12">
        <v>2021</v>
      </c>
      <c r="C46" s="10" t="s">
        <v>20</v>
      </c>
      <c r="D46" s="12" t="s">
        <v>90</v>
      </c>
      <c r="E46" s="12" t="str">
        <f>CONCATENATE(Headings!A46," ",Headings!B46," ",Headings!C46," ",Headings!D46)</f>
        <v>July 2021 Transit Property Tax Forecast</v>
      </c>
      <c r="F46" s="12" t="str">
        <f t="shared" si="0"/>
        <v>Page 46</v>
      </c>
      <c r="G46" s="12" t="str">
        <f t="shared" si="1"/>
        <v>July 2021 Forecast Page 46</v>
      </c>
      <c r="H46" s="12" t="s">
        <v>166</v>
      </c>
    </row>
    <row r="47" spans="1:8" x14ac:dyDescent="0.35">
      <c r="A47" s="12" t="s">
        <v>279</v>
      </c>
      <c r="B47" s="12">
        <v>2021</v>
      </c>
      <c r="C47" s="10" t="s">
        <v>59</v>
      </c>
      <c r="D47" s="12" t="s">
        <v>90</v>
      </c>
      <c r="E47" s="12" t="str">
        <f>CONCATENATE(Headings!A47," ",Headings!B47," ",Headings!C47," ",Headings!D47)</f>
        <v>July 2021 UTGO Bond Property Tax Forecast</v>
      </c>
      <c r="F47" s="12" t="str">
        <f>H47</f>
        <v>Page 47</v>
      </c>
      <c r="G47" s="12" t="str">
        <f>CONCATENATE(A47," ",B47," ",D47," ",H47)</f>
        <v>July 2021 Forecast Page 47</v>
      </c>
      <c r="H47" s="12" t="s">
        <v>172</v>
      </c>
    </row>
    <row r="48" spans="1:8" x14ac:dyDescent="0.35">
      <c r="A48" s="12" t="s">
        <v>279</v>
      </c>
      <c r="B48" s="12">
        <v>2021</v>
      </c>
      <c r="C48" s="12" t="s">
        <v>220</v>
      </c>
      <c r="D48" s="12" t="s">
        <v>90</v>
      </c>
      <c r="E48" s="12" t="str">
        <f>CONCATENATE(Headings!A48," ",Headings!B48," ",Headings!C48," ",Headings!D48)</f>
        <v>July 2021 King County Inflation + Population Index Forecast</v>
      </c>
      <c r="F48" s="12" t="str">
        <f>H48</f>
        <v>Page 48</v>
      </c>
      <c r="G48" s="12" t="str">
        <f>CONCATENATE(A48," ",B48," ",D48," ",H48)</f>
        <v>July 2021 Forecast Page 48</v>
      </c>
      <c r="H48" s="12" t="s">
        <v>217</v>
      </c>
    </row>
    <row r="49" spans="1:8" x14ac:dyDescent="0.35">
      <c r="A49" s="12" t="s">
        <v>279</v>
      </c>
      <c r="B49" s="12">
        <v>2021</v>
      </c>
      <c r="C49" s="10" t="s">
        <v>196</v>
      </c>
      <c r="D49" s="12" t="s">
        <v>135</v>
      </c>
      <c r="E49" s="12" t="str">
        <f>CONCATENATE(Headings!A49," ",Headings!B49," ",Headings!C49," ",Headings!D49)</f>
        <v>July 2021 Annexation Assumptions Appendix</v>
      </c>
      <c r="F49" s="12" t="str">
        <f>H49</f>
        <v>Page 49</v>
      </c>
      <c r="G49" s="12" t="str">
        <f>CONCATENATE(A49," ",B49," ",D49," ",H49)</f>
        <v>July 2021 Appendix Page 49</v>
      </c>
      <c r="H49" s="12" t="s">
        <v>252</v>
      </c>
    </row>
    <row r="50" spans="1:8" x14ac:dyDescent="0.35">
      <c r="C50" s="10"/>
    </row>
    <row r="51" spans="1:8" x14ac:dyDescent="0.35">
      <c r="C51" s="10"/>
      <c r="E51" s="12" t="s">
        <v>283</v>
      </c>
      <c r="F51" s="12" t="s">
        <v>281</v>
      </c>
    </row>
    <row r="52" spans="1:8" x14ac:dyDescent="0.35">
      <c r="F52" s="12" t="s">
        <v>282</v>
      </c>
    </row>
  </sheetData>
  <phoneticPr fontId="25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0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7" ht="23.4" x14ac:dyDescent="0.35">
      <c r="A1" s="230" t="str">
        <f>Headings!E6</f>
        <v>July 2021 King County Sales and Use Taxbase Forecast</v>
      </c>
      <c r="B1" s="231"/>
      <c r="C1" s="231"/>
      <c r="D1" s="231"/>
      <c r="E1" s="231"/>
    </row>
    <row r="2" spans="1:7" ht="21.75" customHeight="1" x14ac:dyDescent="0.35">
      <c r="A2" s="230" t="s">
        <v>86</v>
      </c>
      <c r="B2" s="231"/>
      <c r="C2" s="231"/>
      <c r="D2" s="231"/>
      <c r="E2" s="231"/>
    </row>
    <row r="4" spans="1:7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  <c r="E4" s="35" t="str">
        <f>Headings!F51</f>
        <v>$ Change from March 2021 Forecast</v>
      </c>
    </row>
    <row r="5" spans="1:7" s="53" customFormat="1" ht="18" customHeight="1" x14ac:dyDescent="0.35">
      <c r="A5" s="38">
        <v>2011</v>
      </c>
      <c r="B5" s="39">
        <v>42349096619</v>
      </c>
      <c r="C5" s="74" t="s">
        <v>80</v>
      </c>
      <c r="D5" s="51">
        <v>0</v>
      </c>
      <c r="E5" s="42">
        <v>0</v>
      </c>
    </row>
    <row r="6" spans="1:7" s="53" customFormat="1" ht="18" customHeight="1" x14ac:dyDescent="0.35">
      <c r="A6" s="43">
        <v>2012</v>
      </c>
      <c r="B6" s="44">
        <v>45178847087</v>
      </c>
      <c r="C6" s="45">
        <v>6.6819618218973531E-2</v>
      </c>
      <c r="D6" s="46">
        <v>0</v>
      </c>
      <c r="E6" s="47">
        <v>0</v>
      </c>
    </row>
    <row r="7" spans="1:7" s="53" customFormat="1" ht="18" customHeight="1" x14ac:dyDescent="0.35">
      <c r="A7" s="43">
        <v>2013</v>
      </c>
      <c r="B7" s="44">
        <v>48553937855.999901</v>
      </c>
      <c r="C7" s="46">
        <v>7.4705110612950154E-2</v>
      </c>
      <c r="D7" s="46">
        <v>0</v>
      </c>
      <c r="E7" s="47">
        <v>0</v>
      </c>
    </row>
    <row r="8" spans="1:7" s="53" customFormat="1" ht="18" customHeight="1" x14ac:dyDescent="0.35">
      <c r="A8" s="43">
        <v>2014</v>
      </c>
      <c r="B8" s="44">
        <v>52335343480</v>
      </c>
      <c r="C8" s="45">
        <v>7.788051373330207E-2</v>
      </c>
      <c r="D8" s="46">
        <v>0</v>
      </c>
      <c r="E8" s="47">
        <v>0</v>
      </c>
    </row>
    <row r="9" spans="1:7" s="58" customFormat="1" ht="18" customHeight="1" x14ac:dyDescent="0.35">
      <c r="A9" s="43">
        <v>2015</v>
      </c>
      <c r="B9" s="44">
        <v>57615757460</v>
      </c>
      <c r="C9" s="45">
        <v>0.10089575474015788</v>
      </c>
      <c r="D9" s="46">
        <v>0</v>
      </c>
      <c r="E9" s="47">
        <v>0</v>
      </c>
    </row>
    <row r="10" spans="1:7" s="58" customFormat="1" ht="18" customHeight="1" x14ac:dyDescent="0.35">
      <c r="A10" s="43">
        <v>2016</v>
      </c>
      <c r="B10" s="44">
        <v>62234630016.999901</v>
      </c>
      <c r="C10" s="45">
        <v>8.0166828670204859E-2</v>
      </c>
      <c r="D10" s="46">
        <v>0</v>
      </c>
      <c r="E10" s="47">
        <v>0</v>
      </c>
    </row>
    <row r="11" spans="1:7" s="53" customFormat="1" ht="18" customHeight="1" x14ac:dyDescent="0.35">
      <c r="A11" s="43">
        <v>2017</v>
      </c>
      <c r="B11" s="44">
        <v>65826124662</v>
      </c>
      <c r="C11" s="45">
        <v>5.7708941854704543E-2</v>
      </c>
      <c r="D11" s="46">
        <v>0</v>
      </c>
      <c r="E11" s="47">
        <v>0</v>
      </c>
    </row>
    <row r="12" spans="1:7" s="53" customFormat="1" ht="18" customHeight="1" x14ac:dyDescent="0.35">
      <c r="A12" s="43">
        <v>2018</v>
      </c>
      <c r="B12" s="44">
        <v>72726583625.999908</v>
      </c>
      <c r="C12" s="45">
        <v>0.10482857679123558</v>
      </c>
      <c r="D12" s="46">
        <v>0</v>
      </c>
      <c r="E12" s="47">
        <v>0</v>
      </c>
    </row>
    <row r="13" spans="1:7" s="53" customFormat="1" ht="18" customHeight="1" x14ac:dyDescent="0.35">
      <c r="A13" s="43">
        <v>2019</v>
      </c>
      <c r="B13" s="44">
        <v>76486164463.999893</v>
      </c>
      <c r="C13" s="45">
        <v>5.1694726337398356E-2</v>
      </c>
      <c r="D13" s="46">
        <v>0</v>
      </c>
      <c r="E13" s="47">
        <v>0</v>
      </c>
    </row>
    <row r="14" spans="1:7" s="53" customFormat="1" ht="18" customHeight="1" thickBot="1" x14ac:dyDescent="0.4">
      <c r="A14" s="48">
        <v>2020</v>
      </c>
      <c r="B14" s="49">
        <v>70728682614.999893</v>
      </c>
      <c r="C14" s="50">
        <v>-7.5274814593558337E-2</v>
      </c>
      <c r="D14" s="55">
        <v>8.968368259627546E-3</v>
      </c>
      <c r="E14" s="77">
        <v>628682614.99989319</v>
      </c>
    </row>
    <row r="15" spans="1:7" s="53" customFormat="1" ht="18" customHeight="1" thickTop="1" x14ac:dyDescent="0.35">
      <c r="A15" s="43">
        <v>2021</v>
      </c>
      <c r="B15" s="44">
        <v>79771922517</v>
      </c>
      <c r="C15" s="45">
        <v>0.1278581696654173</v>
      </c>
      <c r="D15" s="46">
        <v>8.9113367395446508E-2</v>
      </c>
      <c r="E15" s="47">
        <v>6527093369.6266022</v>
      </c>
      <c r="G15" s="202"/>
    </row>
    <row r="16" spans="1:7" s="53" customFormat="1" ht="18" customHeight="1" x14ac:dyDescent="0.35">
      <c r="A16" s="43">
        <v>2022</v>
      </c>
      <c r="B16" s="44">
        <v>84094158720.975311</v>
      </c>
      <c r="C16" s="45">
        <v>5.4182424938476359E-2</v>
      </c>
      <c r="D16" s="46">
        <v>9.2627930483406118E-2</v>
      </c>
      <c r="E16" s="47">
        <v>7129112912.7742157</v>
      </c>
    </row>
    <row r="17" spans="1:5" s="53" customFormat="1" ht="18" customHeight="1" x14ac:dyDescent="0.35">
      <c r="A17" s="43">
        <v>2023</v>
      </c>
      <c r="B17" s="44">
        <v>88888900564.035507</v>
      </c>
      <c r="C17" s="45">
        <v>5.701634829321689E-2</v>
      </c>
      <c r="D17" s="46">
        <v>0.1007553273423385</v>
      </c>
      <c r="E17" s="47">
        <v>8136258849.6876984</v>
      </c>
    </row>
    <row r="18" spans="1:5" s="53" customFormat="1" ht="18" customHeight="1" x14ac:dyDescent="0.35">
      <c r="A18" s="43">
        <v>2024</v>
      </c>
      <c r="B18" s="44">
        <v>93753245270.942398</v>
      </c>
      <c r="C18" s="45">
        <v>5.4723870764973759E-2</v>
      </c>
      <c r="D18" s="46">
        <v>0.1085713948279512</v>
      </c>
      <c r="E18" s="47">
        <v>9182016292.5031891</v>
      </c>
    </row>
    <row r="19" spans="1:5" s="53" customFormat="1" ht="18" customHeight="1" x14ac:dyDescent="0.35">
      <c r="A19" s="43">
        <v>2025</v>
      </c>
      <c r="B19" s="44">
        <v>99031365508.474899</v>
      </c>
      <c r="C19" s="45">
        <v>5.6298000376189483E-2</v>
      </c>
      <c r="D19" s="46">
        <v>0.1106238173074523</v>
      </c>
      <c r="E19" s="47">
        <v>9864030930.1815948</v>
      </c>
    </row>
    <row r="20" spans="1:5" s="53" customFormat="1" ht="18" customHeight="1" x14ac:dyDescent="0.35">
      <c r="A20" s="43">
        <v>2026</v>
      </c>
      <c r="B20" s="44">
        <v>103643890607.68701</v>
      </c>
      <c r="C20" s="45">
        <v>4.6576406126777936E-2</v>
      </c>
      <c r="D20" s="46">
        <v>0.10622834056229524</v>
      </c>
      <c r="E20" s="47">
        <v>9952663573.1266022</v>
      </c>
    </row>
    <row r="21" spans="1:5" s="53" customFormat="1" ht="18" customHeight="1" x14ac:dyDescent="0.35">
      <c r="A21" s="43">
        <v>2027</v>
      </c>
      <c r="B21" s="44">
        <v>108927834669.35899</v>
      </c>
      <c r="C21" s="45">
        <v>5.0981722421756359E-2</v>
      </c>
      <c r="D21" s="46">
        <v>0.11830505180317807</v>
      </c>
      <c r="E21" s="47">
        <v>11523432808.058701</v>
      </c>
    </row>
    <row r="22" spans="1:5" s="53" customFormat="1" ht="18" customHeight="1" x14ac:dyDescent="0.35">
      <c r="A22" s="43">
        <v>2028</v>
      </c>
      <c r="B22" s="44">
        <v>114280140721.353</v>
      </c>
      <c r="C22" s="45">
        <v>4.9136256754212182E-2</v>
      </c>
      <c r="D22" s="46">
        <v>0.12687571041034085</v>
      </c>
      <c r="E22" s="47">
        <v>12866879555.453003</v>
      </c>
    </row>
    <row r="23" spans="1:5" s="53" customFormat="1" ht="18" customHeight="1" x14ac:dyDescent="0.35">
      <c r="A23" s="43">
        <v>2029</v>
      </c>
      <c r="B23" s="44">
        <v>119645630967.067</v>
      </c>
      <c r="C23" s="45">
        <v>4.6950329355968989E-2</v>
      </c>
      <c r="D23" s="46">
        <v>0.1323179050184573</v>
      </c>
      <c r="E23" s="47">
        <v>13981284905.952011</v>
      </c>
    </row>
    <row r="24" spans="1:5" s="53" customFormat="1" ht="18" customHeight="1" x14ac:dyDescent="0.35">
      <c r="A24" s="43">
        <v>2030</v>
      </c>
      <c r="B24" s="44">
        <v>126235747399.696</v>
      </c>
      <c r="C24" s="45">
        <v>5.5080293190504781E-2</v>
      </c>
      <c r="D24" s="46">
        <v>0.14550069740403426</v>
      </c>
      <c r="E24" s="47">
        <v>16034376343.550003</v>
      </c>
    </row>
    <row r="25" spans="1:5" ht="21.75" customHeight="1" x14ac:dyDescent="0.35">
      <c r="A25" s="25" t="s">
        <v>4</v>
      </c>
      <c r="B25" s="31"/>
      <c r="C25" s="5"/>
      <c r="D25" s="5"/>
    </row>
    <row r="26" spans="1:5" ht="21.75" customHeight="1" x14ac:dyDescent="0.35">
      <c r="A26" s="121" t="s">
        <v>140</v>
      </c>
      <c r="B26" s="31"/>
      <c r="C26" s="5"/>
      <c r="D26" s="5"/>
    </row>
    <row r="27" spans="1:5" ht="21.75" customHeight="1" x14ac:dyDescent="0.35">
      <c r="A27" s="119" t="s">
        <v>209</v>
      </c>
      <c r="B27" s="3"/>
      <c r="C27" s="3"/>
    </row>
    <row r="28" spans="1:5" ht="21.75" customHeight="1" x14ac:dyDescent="0.35">
      <c r="A28" s="119" t="s">
        <v>208</v>
      </c>
      <c r="B28" s="3"/>
      <c r="C28" s="3"/>
    </row>
    <row r="29" spans="1:5" ht="21.75" customHeight="1" x14ac:dyDescent="0.35">
      <c r="A29" s="119"/>
    </row>
    <row r="30" spans="1:5" ht="21.75" customHeight="1" x14ac:dyDescent="0.35">
      <c r="A30" s="229" t="str">
        <f>Headings!F6</f>
        <v>Page 6</v>
      </c>
      <c r="B30" s="232"/>
      <c r="C30" s="232"/>
      <c r="D30" s="232"/>
      <c r="E30" s="231"/>
    </row>
    <row r="32" spans="1:5" ht="21.75" customHeight="1" x14ac:dyDescent="0.35">
      <c r="A32" s="165"/>
    </row>
    <row r="34" spans="1:2" ht="21.75" customHeight="1" x14ac:dyDescent="0.35">
      <c r="B34" s="7"/>
    </row>
    <row r="35" spans="1:2" ht="21.75" customHeight="1" x14ac:dyDescent="0.35">
      <c r="B35" s="7"/>
    </row>
    <row r="36" spans="1:2" ht="21.75" customHeight="1" x14ac:dyDescent="0.35">
      <c r="A36" s="6"/>
      <c r="B36" s="7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</sheetData>
  <mergeCells count="3">
    <mergeCell ref="A2:E2"/>
    <mergeCell ref="A1:E1"/>
    <mergeCell ref="A30:E30"/>
  </mergeCells>
  <phoneticPr fontId="4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9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Headings!E7</f>
        <v>July 2021 Local and Option Sales Tax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  <c r="E4" s="35" t="str">
        <f>Headings!F51</f>
        <v>$ Change from March 2021 Forecast</v>
      </c>
    </row>
    <row r="5" spans="1:5" s="53" customFormat="1" ht="18" customHeight="1" x14ac:dyDescent="0.35">
      <c r="A5" s="38">
        <v>2012</v>
      </c>
      <c r="B5" s="39">
        <v>83194188.868622601</v>
      </c>
      <c r="C5" s="74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2013</v>
      </c>
      <c r="B6" s="44">
        <v>89323495.415051565</v>
      </c>
      <c r="C6" s="46">
        <v>7.3674695670248758E-2</v>
      </c>
      <c r="D6" s="46">
        <v>0</v>
      </c>
      <c r="E6" s="47">
        <v>0</v>
      </c>
    </row>
    <row r="7" spans="1:5" s="53" customFormat="1" ht="18" customHeight="1" x14ac:dyDescent="0.35">
      <c r="A7" s="43">
        <v>2014</v>
      </c>
      <c r="B7" s="44">
        <v>96310935</v>
      </c>
      <c r="C7" s="45">
        <v>7.8226222031286596E-2</v>
      </c>
      <c r="D7" s="46">
        <v>0</v>
      </c>
      <c r="E7" s="47">
        <v>0</v>
      </c>
    </row>
    <row r="8" spans="1:5" s="53" customFormat="1" ht="18" customHeight="1" x14ac:dyDescent="0.35">
      <c r="A8" s="43">
        <v>2015</v>
      </c>
      <c r="B8" s="44">
        <v>104719894.34955275</v>
      </c>
      <c r="C8" s="45">
        <v>8.7310535917367593E-2</v>
      </c>
      <c r="D8" s="46">
        <v>0</v>
      </c>
      <c r="E8" s="47">
        <v>0</v>
      </c>
    </row>
    <row r="9" spans="1:5" s="53" customFormat="1" ht="18" customHeight="1" x14ac:dyDescent="0.35">
      <c r="A9" s="43">
        <v>2016</v>
      </c>
      <c r="B9" s="44">
        <v>112704885.56955276</v>
      </c>
      <c r="C9" s="45">
        <v>7.6250948013242725E-2</v>
      </c>
      <c r="D9" s="46">
        <v>0</v>
      </c>
      <c r="E9" s="47">
        <v>0</v>
      </c>
    </row>
    <row r="10" spans="1:5" s="53" customFormat="1" ht="18" customHeight="1" x14ac:dyDescent="0.35">
      <c r="A10" s="43">
        <v>2017</v>
      </c>
      <c r="B10" s="44">
        <v>118621545.57999998</v>
      </c>
      <c r="C10" s="45">
        <v>5.2496925759229152E-2</v>
      </c>
      <c r="D10" s="46">
        <v>0</v>
      </c>
      <c r="E10" s="47">
        <v>0</v>
      </c>
    </row>
    <row r="11" spans="1:5" s="53" customFormat="1" ht="18" customHeight="1" x14ac:dyDescent="0.35">
      <c r="A11" s="43">
        <v>2018</v>
      </c>
      <c r="B11" s="44">
        <v>131938848.67999999</v>
      </c>
      <c r="C11" s="45">
        <v>0.11226715210027871</v>
      </c>
      <c r="D11" s="46">
        <v>0</v>
      </c>
      <c r="E11" s="47">
        <v>0</v>
      </c>
    </row>
    <row r="12" spans="1:5" s="53" customFormat="1" ht="18" customHeight="1" x14ac:dyDescent="0.35">
      <c r="A12" s="43">
        <v>2019</v>
      </c>
      <c r="B12" s="44">
        <v>137639197.35000002</v>
      </c>
      <c r="C12" s="45">
        <v>4.3204474853539621E-2</v>
      </c>
      <c r="D12" s="46">
        <v>0</v>
      </c>
      <c r="E12" s="47">
        <v>0</v>
      </c>
    </row>
    <row r="13" spans="1:5" s="53" customFormat="1" ht="18" customHeight="1" thickBot="1" x14ac:dyDescent="0.4">
      <c r="A13" s="48">
        <v>2020</v>
      </c>
      <c r="B13" s="49">
        <v>132079219.92000002</v>
      </c>
      <c r="C13" s="50">
        <v>-4.0395305531037429E-2</v>
      </c>
      <c r="D13" s="55">
        <v>-6.0569693705048167E-10</v>
      </c>
      <c r="E13" s="77">
        <v>-7.9999983310699463E-2</v>
      </c>
    </row>
    <row r="14" spans="1:5" s="53" customFormat="1" ht="18" customHeight="1" thickTop="1" x14ac:dyDescent="0.35">
      <c r="A14" s="43">
        <v>2021</v>
      </c>
      <c r="B14" s="44">
        <v>151072031.90128833</v>
      </c>
      <c r="C14" s="45">
        <v>0.14379863836864115</v>
      </c>
      <c r="D14" s="46">
        <v>0.11007906099086506</v>
      </c>
      <c r="E14" s="47">
        <v>14980795.510935843</v>
      </c>
    </row>
    <row r="15" spans="1:5" s="53" customFormat="1" ht="18" customHeight="1" x14ac:dyDescent="0.35">
      <c r="A15" s="43">
        <v>2022</v>
      </c>
      <c r="B15" s="44">
        <v>156249637.91665119</v>
      </c>
      <c r="C15" s="45">
        <v>3.4272432495949579E-2</v>
      </c>
      <c r="D15" s="46">
        <v>0.10281700059762322</v>
      </c>
      <c r="E15" s="47">
        <v>14567348.078918755</v>
      </c>
    </row>
    <row r="16" spans="1:5" s="53" customFormat="1" ht="18" customHeight="1" x14ac:dyDescent="0.35">
      <c r="A16" s="43">
        <v>2023</v>
      </c>
      <c r="B16" s="44">
        <v>161343621.19173959</v>
      </c>
      <c r="C16" s="45">
        <v>3.2601568509270429E-2</v>
      </c>
      <c r="D16" s="46">
        <v>0.10075532734233827</v>
      </c>
      <c r="E16" s="47">
        <v>14768249.55008027</v>
      </c>
    </row>
    <row r="17" spans="1:5" s="53" customFormat="1" ht="18" customHeight="1" x14ac:dyDescent="0.35">
      <c r="A17" s="43">
        <v>2024</v>
      </c>
      <c r="B17" s="44">
        <v>165366030.66658926</v>
      </c>
      <c r="C17" s="45">
        <v>2.4930700359510727E-2</v>
      </c>
      <c r="D17" s="46">
        <v>0.10950220392503152</v>
      </c>
      <c r="E17" s="47">
        <v>16320783.093775094</v>
      </c>
    </row>
    <row r="18" spans="1:5" s="53" customFormat="1" ht="18" customHeight="1" x14ac:dyDescent="0.35">
      <c r="A18" s="43">
        <v>2025</v>
      </c>
      <c r="B18" s="44">
        <v>172164316.5205982</v>
      </c>
      <c r="C18" s="45">
        <v>4.1110534168384616E-2</v>
      </c>
      <c r="D18" s="46">
        <v>0.10598510716222798</v>
      </c>
      <c r="E18" s="47">
        <v>16498281.412455648</v>
      </c>
    </row>
    <row r="19" spans="1:5" s="53" customFormat="1" ht="18" customHeight="1" x14ac:dyDescent="0.35">
      <c r="A19" s="43">
        <v>2026</v>
      </c>
      <c r="B19" s="44">
        <v>177637001.32231712</v>
      </c>
      <c r="C19" s="45">
        <v>3.178756732126975E-2</v>
      </c>
      <c r="D19" s="46">
        <v>0.10811669178627215</v>
      </c>
      <c r="E19" s="47">
        <v>17331680.917867482</v>
      </c>
    </row>
    <row r="20" spans="1:5" s="53" customFormat="1" ht="18" customHeight="1" x14ac:dyDescent="0.35">
      <c r="A20" s="43">
        <v>2027</v>
      </c>
      <c r="B20" s="44">
        <v>185143968.08979085</v>
      </c>
      <c r="C20" s="45">
        <v>4.2260152510976923E-2</v>
      </c>
      <c r="D20" s="46">
        <v>0.12050109105454565</v>
      </c>
      <c r="E20" s="47">
        <v>19910779.503115833</v>
      </c>
    </row>
    <row r="21" spans="1:5" s="53" customFormat="1" ht="18" customHeight="1" x14ac:dyDescent="0.35">
      <c r="A21" s="43">
        <v>2028</v>
      </c>
      <c r="B21" s="44">
        <v>191109873.76550901</v>
      </c>
      <c r="C21" s="45">
        <v>3.2223062610523767E-2</v>
      </c>
      <c r="D21" s="46">
        <v>0.12966018672211499</v>
      </c>
      <c r="E21" s="47">
        <v>21935217.517735869</v>
      </c>
    </row>
    <row r="22" spans="1:5" s="53" customFormat="1" ht="18" customHeight="1" x14ac:dyDescent="0.35">
      <c r="A22" s="43">
        <v>2029</v>
      </c>
      <c r="B22" s="44">
        <v>200082545.27560329</v>
      </c>
      <c r="C22" s="45">
        <v>4.6950329322616335E-2</v>
      </c>
      <c r="D22" s="46">
        <v>0.13511583036712049</v>
      </c>
      <c r="E22" s="47">
        <v>23816352.942709506</v>
      </c>
    </row>
    <row r="23" spans="1:5" s="53" customFormat="1" ht="18" customHeight="1" x14ac:dyDescent="0.35">
      <c r="A23" s="43">
        <v>2030</v>
      </c>
      <c r="B23" s="44">
        <v>211103150.7592729</v>
      </c>
      <c r="C23" s="45">
        <v>5.5080294327970014E-2</v>
      </c>
      <c r="D23" s="46">
        <v>0.14833119763652891</v>
      </c>
      <c r="E23" s="47">
        <v>27268425.034010917</v>
      </c>
    </row>
    <row r="24" spans="1:5" s="53" customFormat="1" ht="18" customHeight="1" x14ac:dyDescent="0.35">
      <c r="A24" s="25" t="s">
        <v>4</v>
      </c>
      <c r="B24" s="97"/>
      <c r="C24" s="45"/>
      <c r="D24" s="115"/>
      <c r="E24" s="116"/>
    </row>
    <row r="25" spans="1:5" ht="21.75" customHeight="1" x14ac:dyDescent="0.35">
      <c r="A25" s="30" t="s">
        <v>54</v>
      </c>
      <c r="B25" s="3"/>
      <c r="C25" s="3"/>
    </row>
    <row r="26" spans="1:5" s="29" customFormat="1" ht="21.75" customHeight="1" x14ac:dyDescent="0.35">
      <c r="A26" s="72" t="s">
        <v>152</v>
      </c>
      <c r="B26" s="30"/>
      <c r="C26" s="30"/>
    </row>
    <row r="27" spans="1:5" ht="21.75" customHeight="1" x14ac:dyDescent="0.35">
      <c r="A27" s="119" t="s">
        <v>223</v>
      </c>
      <c r="B27" s="3"/>
      <c r="C27" s="3"/>
      <c r="D27" s="109"/>
      <c r="E27" s="109"/>
    </row>
    <row r="28" spans="1:5" ht="21.75" customHeight="1" x14ac:dyDescent="0.35">
      <c r="A28" s="119" t="s">
        <v>211</v>
      </c>
      <c r="B28" s="3"/>
      <c r="C28" s="3"/>
      <c r="D28" s="109"/>
      <c r="E28" s="109"/>
    </row>
    <row r="29" spans="1:5" ht="21.75" customHeight="1" x14ac:dyDescent="0.35">
      <c r="A29" s="119"/>
    </row>
    <row r="30" spans="1:5" ht="21.75" customHeight="1" x14ac:dyDescent="0.35">
      <c r="A30" s="229" t="str">
        <f>Headings!F7</f>
        <v>Page 7</v>
      </c>
      <c r="B30" s="229"/>
      <c r="C30" s="229"/>
      <c r="D30" s="229"/>
      <c r="E30" s="229"/>
    </row>
    <row r="32" spans="1:5" ht="21.75" customHeight="1" x14ac:dyDescent="0.35">
      <c r="A32" s="165"/>
    </row>
    <row r="33" spans="1:2" ht="21.75" customHeight="1" x14ac:dyDescent="0.35">
      <c r="B33" s="7"/>
    </row>
    <row r="34" spans="1:2" ht="21.75" customHeight="1" x14ac:dyDescent="0.35">
      <c r="B34" s="7"/>
    </row>
    <row r="35" spans="1:2" ht="21.75" customHeight="1" x14ac:dyDescent="0.35">
      <c r="A35" s="6"/>
      <c r="B35" s="7"/>
    </row>
    <row r="36" spans="1:2" ht="21.75" customHeight="1" x14ac:dyDescent="0.35">
      <c r="A36" s="6"/>
      <c r="B36" s="6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</sheetData>
  <mergeCells count="3">
    <mergeCell ref="A2:E2"/>
    <mergeCell ref="A1:E1"/>
    <mergeCell ref="A30:E30"/>
  </mergeCells>
  <phoneticPr fontId="4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0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Headings!E8</f>
        <v>July 2021 Metro Transit Sales Tax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  <c r="E4" s="35" t="str">
        <f>Headings!F51</f>
        <v>$ Change from March 2021 Forecast</v>
      </c>
    </row>
    <row r="5" spans="1:5" s="53" customFormat="1" ht="18" customHeight="1" x14ac:dyDescent="0.35">
      <c r="A5" s="38">
        <v>2011</v>
      </c>
      <c r="B5" s="39">
        <v>399483215.29509997</v>
      </c>
      <c r="C5" s="74" t="s">
        <v>80</v>
      </c>
      <c r="D5" s="51">
        <v>0</v>
      </c>
      <c r="E5" s="42">
        <v>0</v>
      </c>
    </row>
    <row r="6" spans="1:5" s="53" customFormat="1" ht="18" customHeight="1" x14ac:dyDescent="0.35">
      <c r="A6" s="43">
        <v>2012</v>
      </c>
      <c r="B6" s="44">
        <v>412549491.71823603</v>
      </c>
      <c r="C6" s="45">
        <v>3.2707948476593529E-2</v>
      </c>
      <c r="D6" s="46">
        <v>0</v>
      </c>
      <c r="E6" s="47">
        <v>0</v>
      </c>
    </row>
    <row r="7" spans="1:5" s="53" customFormat="1" ht="18" customHeight="1" x14ac:dyDescent="0.35">
      <c r="A7" s="43">
        <v>2013</v>
      </c>
      <c r="B7" s="44">
        <v>442835694.9931376</v>
      </c>
      <c r="C7" s="46">
        <v>7.3412290847243433E-2</v>
      </c>
      <c r="D7" s="46">
        <v>0</v>
      </c>
      <c r="E7" s="47">
        <v>0</v>
      </c>
    </row>
    <row r="8" spans="1:5" s="53" customFormat="1" ht="18" customHeight="1" x14ac:dyDescent="0.35">
      <c r="A8" s="43">
        <v>2014</v>
      </c>
      <c r="B8" s="44">
        <v>479433577.19999999</v>
      </c>
      <c r="C8" s="45">
        <v>8.2644381698791403E-2</v>
      </c>
      <c r="D8" s="46">
        <v>0</v>
      </c>
      <c r="E8" s="47">
        <v>0</v>
      </c>
    </row>
    <row r="9" spans="1:5" s="53" customFormat="1" ht="18" customHeight="1" x14ac:dyDescent="0.35">
      <c r="A9" s="43">
        <v>2015</v>
      </c>
      <c r="B9" s="44">
        <v>526663507.63999999</v>
      </c>
      <c r="C9" s="45">
        <v>9.8511937181858356E-2</v>
      </c>
      <c r="D9" s="46">
        <v>0</v>
      </c>
      <c r="E9" s="47">
        <v>0</v>
      </c>
    </row>
    <row r="10" spans="1:5" s="53" customFormat="1" ht="18" customHeight="1" x14ac:dyDescent="0.35">
      <c r="A10" s="43">
        <v>2016</v>
      </c>
      <c r="B10" s="44">
        <v>566774755.12</v>
      </c>
      <c r="C10" s="45">
        <v>7.6161053306579296E-2</v>
      </c>
      <c r="D10" s="46">
        <v>0</v>
      </c>
      <c r="E10" s="47">
        <v>0</v>
      </c>
    </row>
    <row r="11" spans="1:5" s="53" customFormat="1" ht="18" customHeight="1" x14ac:dyDescent="0.35">
      <c r="A11" s="43">
        <v>2017</v>
      </c>
      <c r="B11" s="44">
        <v>590585094.28999996</v>
      </c>
      <c r="C11" s="45">
        <v>4.2010232380513823E-2</v>
      </c>
      <c r="D11" s="46">
        <v>0</v>
      </c>
      <c r="E11" s="47">
        <v>0</v>
      </c>
    </row>
    <row r="12" spans="1:5" s="53" customFormat="1" ht="18" customHeight="1" x14ac:dyDescent="0.35">
      <c r="A12" s="43">
        <v>2018</v>
      </c>
      <c r="B12" s="44">
        <v>651379306.70000005</v>
      </c>
      <c r="C12" s="45">
        <v>0.10293895494109395</v>
      </c>
      <c r="D12" s="46">
        <v>0</v>
      </c>
      <c r="E12" s="47">
        <v>0</v>
      </c>
    </row>
    <row r="13" spans="1:5" s="53" customFormat="1" ht="18" customHeight="1" x14ac:dyDescent="0.35">
      <c r="A13" s="43">
        <v>2019</v>
      </c>
      <c r="B13" s="44">
        <v>684963000.96000004</v>
      </c>
      <c r="C13" s="45">
        <v>5.155781572205731E-2</v>
      </c>
      <c r="D13" s="46">
        <v>0</v>
      </c>
      <c r="E13" s="47">
        <v>0</v>
      </c>
    </row>
    <row r="14" spans="1:5" s="53" customFormat="1" ht="18" customHeight="1" thickBot="1" x14ac:dyDescent="0.4">
      <c r="A14" s="48">
        <v>2020</v>
      </c>
      <c r="B14" s="49">
        <v>636716490.36999989</v>
      </c>
      <c r="C14" s="50">
        <v>-7.0436666684742022E-2</v>
      </c>
      <c r="D14" s="55">
        <v>-9.894515207165E-10</v>
      </c>
      <c r="E14" s="77">
        <v>-0.63000011444091797</v>
      </c>
    </row>
    <row r="15" spans="1:5" s="53" customFormat="1" ht="18" customHeight="1" thickTop="1" x14ac:dyDescent="0.35">
      <c r="A15" s="43">
        <v>2021</v>
      </c>
      <c r="B15" s="44">
        <v>732710579</v>
      </c>
      <c r="C15" s="45">
        <v>0.15076425706238172</v>
      </c>
      <c r="D15" s="46">
        <v>0.11970359042815448</v>
      </c>
      <c r="E15" s="47">
        <v>78331522.557192087</v>
      </c>
    </row>
    <row r="16" spans="1:5" s="53" customFormat="1" ht="18" customHeight="1" x14ac:dyDescent="0.35">
      <c r="A16" s="43">
        <v>2022</v>
      </c>
      <c r="B16" s="44">
        <v>755172705.14032376</v>
      </c>
      <c r="C16" s="45">
        <v>3.0656205579807416E-2</v>
      </c>
      <c r="D16" s="46">
        <v>9.8199344822363477E-2</v>
      </c>
      <c r="E16" s="47">
        <v>67526415.14688468</v>
      </c>
    </row>
    <row r="17" spans="1:5" s="53" customFormat="1" ht="18" customHeight="1" x14ac:dyDescent="0.35">
      <c r="A17" s="43">
        <v>2023</v>
      </c>
      <c r="B17" s="44">
        <v>798264104.92711127</v>
      </c>
      <c r="C17" s="45">
        <v>5.7061648936027609E-2</v>
      </c>
      <c r="D17" s="46">
        <v>0.10637054749847663</v>
      </c>
      <c r="E17" s="47">
        <v>76748057.04243052</v>
      </c>
    </row>
    <row r="18" spans="1:5" s="53" customFormat="1" ht="18" customHeight="1" x14ac:dyDescent="0.35">
      <c r="A18" s="43">
        <v>2024</v>
      </c>
      <c r="B18" s="44">
        <v>841981040.96391892</v>
      </c>
      <c r="C18" s="45">
        <v>5.4765002919427763E-2</v>
      </c>
      <c r="D18" s="46">
        <v>0.11422831156321966</v>
      </c>
      <c r="E18" s="47">
        <v>86318101.666808605</v>
      </c>
    </row>
    <row r="19" spans="1:5" s="53" customFormat="1" ht="18" customHeight="1" x14ac:dyDescent="0.35">
      <c r="A19" s="43">
        <v>2025</v>
      </c>
      <c r="B19" s="44">
        <v>889416668.72507584</v>
      </c>
      <c r="C19" s="45">
        <v>5.6338118619454258E-2</v>
      </c>
      <c r="D19" s="46">
        <v>0.11628814649029184</v>
      </c>
      <c r="E19" s="47">
        <v>92654048.319690347</v>
      </c>
    </row>
    <row r="20" spans="1:5" s="53" customFormat="1" ht="18" customHeight="1" x14ac:dyDescent="0.35">
      <c r="A20" s="43">
        <v>2026</v>
      </c>
      <c r="B20" s="44">
        <v>930870446.54721689</v>
      </c>
      <c r="C20" s="45">
        <v>4.6607826544967423E-2</v>
      </c>
      <c r="D20" s="46">
        <v>0.11186340659861793</v>
      </c>
      <c r="E20" s="47">
        <v>93653895.464822531</v>
      </c>
    </row>
    <row r="21" spans="1:5" s="53" customFormat="1" ht="18" customHeight="1" x14ac:dyDescent="0.35">
      <c r="A21" s="43">
        <v>2027</v>
      </c>
      <c r="B21" s="44">
        <v>978358414.29715657</v>
      </c>
      <c r="C21" s="45">
        <v>5.1014583099164845E-2</v>
      </c>
      <c r="D21" s="46">
        <v>0.12400622542453532</v>
      </c>
      <c r="E21" s="47">
        <v>107937599.74372101</v>
      </c>
    </row>
    <row r="22" spans="1:5" s="53" customFormat="1" ht="18" customHeight="1" x14ac:dyDescent="0.35">
      <c r="A22" s="43">
        <v>2028</v>
      </c>
      <c r="B22" s="44">
        <v>1026460766.293758</v>
      </c>
      <c r="C22" s="45">
        <v>4.9166390653631487E-2</v>
      </c>
      <c r="D22" s="46">
        <v>0.13262240111572265</v>
      </c>
      <c r="E22" s="47">
        <v>120191593.7234354</v>
      </c>
    </row>
    <row r="23" spans="1:5" s="53" customFormat="1" ht="18" customHeight="1" x14ac:dyDescent="0.35">
      <c r="A23" s="43">
        <v>2029</v>
      </c>
      <c r="B23" s="44">
        <v>1074681607.539844</v>
      </c>
      <c r="C23" s="45">
        <v>4.6977773364097475E-2</v>
      </c>
      <c r="D23" s="46">
        <v>0.13809201984909936</v>
      </c>
      <c r="E23" s="47">
        <v>130398026.95350707</v>
      </c>
    </row>
    <row r="24" spans="1:5" s="53" customFormat="1" ht="18" customHeight="1" x14ac:dyDescent="0.35">
      <c r="A24" s="43">
        <v>2030</v>
      </c>
      <c r="B24" s="44">
        <v>1133908433.7454958</v>
      </c>
      <c r="C24" s="45">
        <v>5.5111044787705676E-2</v>
      </c>
      <c r="D24" s="46">
        <v>0.15134562523585493</v>
      </c>
      <c r="E24" s="47">
        <v>149053487.59219551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26" t="s">
        <v>31</v>
      </c>
      <c r="B26" s="3"/>
      <c r="C26" s="3"/>
    </row>
    <row r="27" spans="1:5" ht="21.75" customHeight="1" x14ac:dyDescent="0.35">
      <c r="A27" s="30" t="s">
        <v>178</v>
      </c>
      <c r="B27" s="3"/>
      <c r="C27" s="3"/>
    </row>
    <row r="28" spans="1:5" ht="21.75" customHeight="1" x14ac:dyDescent="0.35">
      <c r="A28" s="119" t="s">
        <v>228</v>
      </c>
      <c r="B28" s="3"/>
      <c r="C28" s="3"/>
    </row>
    <row r="29" spans="1:5" ht="21.75" customHeight="1" x14ac:dyDescent="0.35">
      <c r="A29" s="119"/>
      <c r="B29" s="136"/>
    </row>
    <row r="30" spans="1:5" ht="21.75" customHeight="1" x14ac:dyDescent="0.35">
      <c r="A30" s="229" t="str">
        <f>Headings!F8</f>
        <v>Page 8</v>
      </c>
      <c r="B30" s="232"/>
      <c r="C30" s="232"/>
      <c r="D30" s="232"/>
      <c r="E30" s="231"/>
    </row>
    <row r="31" spans="1:5" ht="21.75" customHeight="1" x14ac:dyDescent="0.35">
      <c r="A31" s="3"/>
      <c r="B31" s="3"/>
      <c r="C31" s="3"/>
    </row>
    <row r="32" spans="1:5" ht="21.75" customHeight="1" x14ac:dyDescent="0.35">
      <c r="A32" s="165"/>
    </row>
    <row r="34" spans="1:2" ht="21.75" customHeight="1" x14ac:dyDescent="0.35">
      <c r="A34" s="119"/>
      <c r="B34" s="7"/>
    </row>
    <row r="35" spans="1:2" ht="21.75" customHeight="1" x14ac:dyDescent="0.35">
      <c r="B35" s="7"/>
    </row>
    <row r="36" spans="1:2" ht="21.75" customHeight="1" x14ac:dyDescent="0.35">
      <c r="A36" s="6"/>
      <c r="B36" s="7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</sheetData>
  <mergeCells count="3">
    <mergeCell ref="A1:E1"/>
    <mergeCell ref="A2:E2"/>
    <mergeCell ref="A30:E30"/>
  </mergeCells>
  <phoneticPr fontId="4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0"/>
  <sheetViews>
    <sheetView zoomScale="75" zoomScaleNormal="75" workbookViewId="0">
      <selection activeCell="A30" sqref="A30:E30"/>
    </sheetView>
  </sheetViews>
  <sheetFormatPr defaultColWidth="10.7265625" defaultRowHeight="21.75" customHeight="1" x14ac:dyDescent="0.35"/>
  <cols>
    <col min="1" max="1" width="7.7265625" style="2" customWidth="1"/>
    <col min="2" max="2" width="20.7265625" style="2" customWidth="1"/>
    <col min="3" max="3" width="10.7265625" style="2" customWidth="1"/>
    <col min="4" max="5" width="17.7265625" style="19" customWidth="1"/>
    <col min="6" max="16384" width="10.7265625" style="19"/>
  </cols>
  <sheetData>
    <row r="1" spans="1:5" ht="23.4" x14ac:dyDescent="0.35">
      <c r="A1" s="230" t="str">
        <f>Headings!E9</f>
        <v>July 2021 Mental Health Sales Tax Forecast</v>
      </c>
      <c r="B1" s="231"/>
      <c r="C1" s="231"/>
      <c r="D1" s="231"/>
      <c r="E1" s="231"/>
    </row>
    <row r="2" spans="1:5" ht="21.75" customHeight="1" x14ac:dyDescent="0.35">
      <c r="A2" s="230" t="s">
        <v>86</v>
      </c>
      <c r="B2" s="231"/>
      <c r="C2" s="231"/>
      <c r="D2" s="231"/>
      <c r="E2" s="231"/>
    </row>
    <row r="4" spans="1:5" ht="66" customHeight="1" x14ac:dyDescent="0.35">
      <c r="A4" s="21" t="s">
        <v>109</v>
      </c>
      <c r="B4" s="32" t="s">
        <v>82</v>
      </c>
      <c r="C4" s="32" t="s">
        <v>28</v>
      </c>
      <c r="D4" s="24" t="str">
        <f>Headings!E51</f>
        <v>% Change from March 2021 Forecast</v>
      </c>
      <c r="E4" s="35" t="str">
        <f>Headings!F51</f>
        <v>$ Change from March 2021 Forecast</v>
      </c>
    </row>
    <row r="5" spans="1:5" ht="18" customHeight="1" x14ac:dyDescent="0.35">
      <c r="A5" s="38">
        <v>2011</v>
      </c>
      <c r="B5" s="39">
        <v>43099477.537233301</v>
      </c>
      <c r="C5" s="74" t="s">
        <v>80</v>
      </c>
      <c r="D5" s="51">
        <v>0</v>
      </c>
      <c r="E5" s="42">
        <v>0</v>
      </c>
    </row>
    <row r="6" spans="1:5" ht="18" customHeight="1" x14ac:dyDescent="0.35">
      <c r="A6" s="43">
        <v>2012</v>
      </c>
      <c r="B6" s="44">
        <v>45000360</v>
      </c>
      <c r="C6" s="45">
        <v>4.4104536096163605E-2</v>
      </c>
      <c r="D6" s="46">
        <v>0</v>
      </c>
      <c r="E6" s="47">
        <v>0</v>
      </c>
    </row>
    <row r="7" spans="1:5" ht="18" customHeight="1" x14ac:dyDescent="0.35">
      <c r="A7" s="43">
        <v>2013</v>
      </c>
      <c r="B7" s="44">
        <v>48298262.639202163</v>
      </c>
      <c r="C7" s="46">
        <v>7.3286139026491393E-2</v>
      </c>
      <c r="D7" s="46">
        <v>0</v>
      </c>
      <c r="E7" s="47">
        <v>0</v>
      </c>
    </row>
    <row r="8" spans="1:5" ht="18" customHeight="1" x14ac:dyDescent="0.35">
      <c r="A8" s="43">
        <v>2014</v>
      </c>
      <c r="B8" s="44">
        <v>52288413.001330756</v>
      </c>
      <c r="C8" s="45">
        <v>8.2614780410132482E-2</v>
      </c>
      <c r="D8" s="46">
        <v>0</v>
      </c>
      <c r="E8" s="47">
        <v>0</v>
      </c>
    </row>
    <row r="9" spans="1:5" ht="18" customHeight="1" x14ac:dyDescent="0.35">
      <c r="A9" s="43">
        <v>2015</v>
      </c>
      <c r="B9" s="44">
        <v>57487652.461434349</v>
      </c>
      <c r="C9" s="45">
        <v>9.9433873810078621E-2</v>
      </c>
      <c r="D9" s="46">
        <v>0</v>
      </c>
      <c r="E9" s="47">
        <v>0</v>
      </c>
    </row>
    <row r="10" spans="1:5" ht="18" customHeight="1" x14ac:dyDescent="0.35">
      <c r="A10" s="43">
        <v>2016</v>
      </c>
      <c r="B10" s="44">
        <v>61907549.661434352</v>
      </c>
      <c r="C10" s="45">
        <v>7.6884287507914761E-2</v>
      </c>
      <c r="D10" s="46">
        <v>0</v>
      </c>
      <c r="E10" s="47">
        <v>0</v>
      </c>
    </row>
    <row r="11" spans="1:5" ht="18" customHeight="1" x14ac:dyDescent="0.35">
      <c r="A11" s="43">
        <v>2017</v>
      </c>
      <c r="B11" s="44">
        <v>64979113.680000007</v>
      </c>
      <c r="C11" s="45">
        <v>4.9615338280447174E-2</v>
      </c>
      <c r="D11" s="46">
        <v>0</v>
      </c>
      <c r="E11" s="47">
        <v>0</v>
      </c>
    </row>
    <row r="12" spans="1:5" ht="18" customHeight="1" x14ac:dyDescent="0.35">
      <c r="A12" s="43">
        <v>2018</v>
      </c>
      <c r="B12" s="44">
        <v>71198451.760000005</v>
      </c>
      <c r="C12" s="45">
        <v>9.5712879535847728E-2</v>
      </c>
      <c r="D12" s="46">
        <v>0</v>
      </c>
      <c r="E12" s="47">
        <v>0</v>
      </c>
    </row>
    <row r="13" spans="1:5" ht="18" customHeight="1" x14ac:dyDescent="0.35">
      <c r="A13" s="43">
        <v>2019</v>
      </c>
      <c r="B13" s="44">
        <v>74773246.499999985</v>
      </c>
      <c r="C13" s="45">
        <v>5.0208883081476419E-2</v>
      </c>
      <c r="D13" s="46">
        <v>0</v>
      </c>
      <c r="E13" s="47">
        <v>0</v>
      </c>
    </row>
    <row r="14" spans="1:5" ht="18" customHeight="1" thickBot="1" x14ac:dyDescent="0.4">
      <c r="A14" s="48">
        <v>2020</v>
      </c>
      <c r="B14" s="49">
        <v>70393210.150000006</v>
      </c>
      <c r="C14" s="50">
        <v>-5.8577586971564455E-2</v>
      </c>
      <c r="D14" s="55">
        <v>2.1308874664782707E-9</v>
      </c>
      <c r="E14" s="77">
        <v>0.15000000596046448</v>
      </c>
    </row>
    <row r="15" spans="1:5" ht="18" customHeight="1" thickTop="1" x14ac:dyDescent="0.35">
      <c r="A15" s="43">
        <v>2021</v>
      </c>
      <c r="B15" s="44">
        <v>80966711</v>
      </c>
      <c r="C15" s="45">
        <v>0.15020626034057916</v>
      </c>
      <c r="D15" s="46">
        <v>0.13514308728528568</v>
      </c>
      <c r="E15" s="47">
        <v>9639393.8477339447</v>
      </c>
    </row>
    <row r="16" spans="1:5" ht="18" customHeight="1" x14ac:dyDescent="0.35">
      <c r="A16" s="43">
        <v>2022</v>
      </c>
      <c r="B16" s="44">
        <v>82313824.860295296</v>
      </c>
      <c r="C16" s="45">
        <v>1.6637873067306685E-2</v>
      </c>
      <c r="D16" s="46">
        <v>9.8199344822363477E-2</v>
      </c>
      <c r="E16" s="47">
        <v>7360379.2510104328</v>
      </c>
    </row>
    <row r="17" spans="1:5" ht="18" customHeight="1" x14ac:dyDescent="0.35">
      <c r="A17" s="43">
        <v>2023</v>
      </c>
      <c r="B17" s="44">
        <v>87010787.437055126</v>
      </c>
      <c r="C17" s="45">
        <v>5.7061648936027609E-2</v>
      </c>
      <c r="D17" s="46">
        <v>0.10637054749847641</v>
      </c>
      <c r="E17" s="47">
        <v>8365538.2176249176</v>
      </c>
    </row>
    <row r="18" spans="1:5" ht="18" customHeight="1" x14ac:dyDescent="0.35">
      <c r="A18" s="43">
        <v>2024</v>
      </c>
      <c r="B18" s="44">
        <v>91775933.465067163</v>
      </c>
      <c r="C18" s="45">
        <v>5.4765002919427763E-2</v>
      </c>
      <c r="D18" s="46">
        <v>0.11422831156321966</v>
      </c>
      <c r="E18" s="47">
        <v>9408673.0816821456</v>
      </c>
    </row>
    <row r="19" spans="1:5" s="100" customFormat="1" ht="18" customHeight="1" x14ac:dyDescent="0.35">
      <c r="A19" s="43">
        <v>2025</v>
      </c>
      <c r="B19" s="44">
        <v>96946416.891033262</v>
      </c>
      <c r="C19" s="45">
        <v>5.6338118619454258E-2</v>
      </c>
      <c r="D19" s="46">
        <v>0.11628814649029184</v>
      </c>
      <c r="E19" s="47">
        <v>10099291.26684624</v>
      </c>
    </row>
    <row r="20" spans="1:5" s="135" customFormat="1" ht="18" customHeight="1" x14ac:dyDescent="0.35">
      <c r="A20" s="43">
        <v>2026</v>
      </c>
      <c r="B20" s="44">
        <v>101464878.67364664</v>
      </c>
      <c r="C20" s="45">
        <v>4.6607826544967423E-2</v>
      </c>
      <c r="D20" s="46">
        <v>0.11186340659861793</v>
      </c>
      <c r="E20" s="47">
        <v>10208274.605665654</v>
      </c>
    </row>
    <row r="21" spans="1:5" s="155" customFormat="1" ht="18" customHeight="1" x14ac:dyDescent="0.35">
      <c r="A21" s="43">
        <v>2027</v>
      </c>
      <c r="B21" s="44">
        <v>106641067.15839006</v>
      </c>
      <c r="C21" s="45">
        <v>5.1014583099164845E-2</v>
      </c>
      <c r="D21" s="46">
        <v>0.12400622542453532</v>
      </c>
      <c r="E21" s="47">
        <v>11765198.372065589</v>
      </c>
    </row>
    <row r="22" spans="1:5" s="157" customFormat="1" ht="18" customHeight="1" x14ac:dyDescent="0.35">
      <c r="A22" s="43">
        <v>2028</v>
      </c>
      <c r="B22" s="44">
        <v>111884223.52601963</v>
      </c>
      <c r="C22" s="45">
        <v>4.9166390653631709E-2</v>
      </c>
      <c r="D22" s="46">
        <v>0.13262240111572265</v>
      </c>
      <c r="E22" s="47">
        <v>13100883.715854466</v>
      </c>
    </row>
    <row r="23" spans="1:5" s="168" customFormat="1" ht="18" customHeight="1" x14ac:dyDescent="0.35">
      <c r="A23" s="43">
        <v>2029</v>
      </c>
      <c r="B23" s="44">
        <v>117140295.221843</v>
      </c>
      <c r="C23" s="45">
        <v>4.6977773364097475E-2</v>
      </c>
      <c r="D23" s="46">
        <v>0.13809201984909936</v>
      </c>
      <c r="E23" s="47">
        <v>14213384.937932268</v>
      </c>
    </row>
    <row r="24" spans="1:5" s="171" customFormat="1" ht="18" customHeight="1" x14ac:dyDescent="0.35">
      <c r="A24" s="43">
        <v>2030</v>
      </c>
      <c r="B24" s="44">
        <v>123596019.27825904</v>
      </c>
      <c r="C24" s="45">
        <v>5.5111044787705454E-2</v>
      </c>
      <c r="D24" s="46">
        <v>0.15134562523585493</v>
      </c>
      <c r="E24" s="47">
        <v>16246830.147549301</v>
      </c>
    </row>
    <row r="25" spans="1:5" ht="21.75" customHeight="1" x14ac:dyDescent="0.35">
      <c r="A25" s="25" t="s">
        <v>4</v>
      </c>
      <c r="B25" s="3"/>
      <c r="C25" s="3"/>
    </row>
    <row r="26" spans="1:5" ht="21.75" customHeight="1" x14ac:dyDescent="0.35">
      <c r="A26" s="26" t="s">
        <v>25</v>
      </c>
      <c r="B26" s="3"/>
      <c r="C26" s="3"/>
    </row>
    <row r="27" spans="1:5" ht="21.75" customHeight="1" x14ac:dyDescent="0.35">
      <c r="A27" s="72" t="s">
        <v>179</v>
      </c>
      <c r="B27" s="3"/>
      <c r="C27" s="3"/>
    </row>
    <row r="28" spans="1:5" ht="21.75" customHeight="1" x14ac:dyDescent="0.35">
      <c r="A28" s="119" t="s">
        <v>225</v>
      </c>
      <c r="B28" s="3"/>
      <c r="C28" s="3"/>
    </row>
    <row r="29" spans="1:5" ht="21.75" customHeight="1" x14ac:dyDescent="0.35">
      <c r="A29" s="119"/>
    </row>
    <row r="30" spans="1:5" ht="21.75" customHeight="1" x14ac:dyDescent="0.35">
      <c r="A30" s="229" t="str">
        <f>Headings!F9</f>
        <v>Page 9</v>
      </c>
      <c r="B30" s="232"/>
      <c r="C30" s="232"/>
      <c r="D30" s="232"/>
      <c r="E30" s="231"/>
    </row>
    <row r="31" spans="1:5" ht="21.75" customHeight="1" x14ac:dyDescent="0.35">
      <c r="A31" s="3"/>
      <c r="B31" s="3"/>
      <c r="C31" s="3"/>
    </row>
    <row r="34" spans="1:2" ht="21.75" customHeight="1" x14ac:dyDescent="0.35">
      <c r="B34" s="7"/>
    </row>
    <row r="35" spans="1:2" ht="21.75" customHeight="1" x14ac:dyDescent="0.35">
      <c r="B35" s="7"/>
    </row>
    <row r="36" spans="1:2" ht="21.75" customHeight="1" x14ac:dyDescent="0.35">
      <c r="A36" s="6"/>
      <c r="B36" s="7"/>
    </row>
    <row r="37" spans="1:2" ht="21.75" customHeight="1" x14ac:dyDescent="0.35">
      <c r="A37" s="6"/>
      <c r="B37" s="6"/>
    </row>
    <row r="38" spans="1:2" ht="21.75" customHeight="1" x14ac:dyDescent="0.35">
      <c r="A38" s="6"/>
      <c r="B38" s="6"/>
    </row>
    <row r="39" spans="1:2" ht="21.75" customHeight="1" x14ac:dyDescent="0.35">
      <c r="A39" s="6"/>
      <c r="B39" s="6"/>
    </row>
    <row r="40" spans="1:2" ht="21.75" customHeight="1" x14ac:dyDescent="0.35">
      <c r="A40" s="6"/>
      <c r="B40" s="6"/>
    </row>
  </sheetData>
  <mergeCells count="3">
    <mergeCell ref="A30:E30"/>
    <mergeCell ref="A1:E1"/>
    <mergeCell ref="A2:E2"/>
  </mergeCells>
  <phoneticPr fontId="4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49</vt:i4>
      </vt:variant>
    </vt:vector>
  </HeadingPairs>
  <TitlesOfParts>
    <vt:vector size="99" baseType="lpstr">
      <vt:lpstr>Contents</vt:lpstr>
      <vt:lpstr>Countywide AV</vt:lpstr>
      <vt:lpstr>Unincorporated AV</vt:lpstr>
      <vt:lpstr>Countywide NC</vt:lpstr>
      <vt:lpstr>Unincorporated NC</vt:lpstr>
      <vt:lpstr>Sales and Use Taxbase</vt:lpstr>
      <vt:lpstr>Local Sales Tax</vt:lpstr>
      <vt:lpstr>Transit Sales Tax</vt:lpstr>
      <vt:lpstr>Mental Health Sales Tax</vt:lpstr>
      <vt:lpstr>CJ Sales Tax</vt:lpstr>
      <vt:lpstr>Health Thru Housing Sales Tax</vt:lpstr>
      <vt:lpstr>Seattle TBD Sales Tax</vt:lpstr>
      <vt:lpstr>Hotel Sales Tax</vt:lpstr>
      <vt:lpstr>Hotel Tax (HB 2015)</vt:lpstr>
      <vt:lpstr>Rental Car Sales Tax</vt:lpstr>
      <vt:lpstr>REET</vt:lpstr>
      <vt:lpstr>Investment Pool Nom</vt:lpstr>
      <vt:lpstr>Investment Pool Real</vt:lpstr>
      <vt:lpstr>CPI-U</vt:lpstr>
      <vt:lpstr>CPI-W</vt:lpstr>
      <vt:lpstr>Seattle CPI-U</vt:lpstr>
      <vt:lpstr>Seattle CPI-W</vt:lpstr>
      <vt:lpstr>COLA(new)</vt:lpstr>
      <vt:lpstr>Pharmaceuticals PPI</vt:lpstr>
      <vt:lpstr>Transportation CPI</vt:lpstr>
      <vt:lpstr>Retail Gas</vt:lpstr>
      <vt:lpstr>Diesel and Gas</vt:lpstr>
      <vt:lpstr>Docs</vt:lpstr>
      <vt:lpstr>Gambling</vt:lpstr>
      <vt:lpstr>E911</vt:lpstr>
      <vt:lpstr>Delinquencies</vt:lpstr>
      <vt:lpstr>CX</vt:lpstr>
      <vt:lpstr>DD-MH</vt:lpstr>
      <vt:lpstr>Veterans</vt:lpstr>
      <vt:lpstr>AFIS</vt:lpstr>
      <vt:lpstr>Parks</vt:lpstr>
      <vt:lpstr>VSHSL</vt:lpstr>
      <vt:lpstr>PSERN</vt:lpstr>
      <vt:lpstr>BSFK</vt:lpstr>
      <vt:lpstr>EMS</vt:lpstr>
      <vt:lpstr>CF</vt:lpstr>
      <vt:lpstr>Roads</vt:lpstr>
      <vt:lpstr>Roads2</vt:lpstr>
      <vt:lpstr>Flood</vt:lpstr>
      <vt:lpstr>Marine</vt:lpstr>
      <vt:lpstr>Transit </vt:lpstr>
      <vt:lpstr>UTGO</vt:lpstr>
      <vt:lpstr>KC I+P Index</vt:lpstr>
      <vt:lpstr>Appendix</vt:lpstr>
      <vt:lpstr>Headings</vt:lpstr>
      <vt:lpstr>AFIS!Print_Area</vt:lpstr>
      <vt:lpstr>Appendix!Print_Area</vt:lpstr>
      <vt:lpstr>BSFK!Print_Area</vt:lpstr>
      <vt:lpstr>CF!Print_Area</vt:lpstr>
      <vt:lpstr>'CJ Sales Tax'!Print_Area</vt:lpstr>
      <vt:lpstr>'COLA(new)'!Print_Area</vt:lpstr>
      <vt:lpstr>Contents!Print_Area</vt:lpstr>
      <vt:lpstr>'Countywide AV'!Print_Area</vt:lpstr>
      <vt:lpstr>'Countywide NC'!Print_Area</vt:lpstr>
      <vt:lpstr>'CPI-U'!Print_Area</vt:lpstr>
      <vt:lpstr>'CPI-W'!Print_Area</vt:lpstr>
      <vt:lpstr>CX!Print_Area</vt:lpstr>
      <vt:lpstr>'DD-MH'!Print_Area</vt:lpstr>
      <vt:lpstr>Delinquencies!Print_Area</vt:lpstr>
      <vt:lpstr>'Diesel and Gas'!Print_Area</vt:lpstr>
      <vt:lpstr>Docs!Print_Area</vt:lpstr>
      <vt:lpstr>'E911'!Print_Area</vt:lpstr>
      <vt:lpstr>EMS!Print_Area</vt:lpstr>
      <vt:lpstr>Flood!Print_Area</vt:lpstr>
      <vt:lpstr>Gambling!Print_Area</vt:lpstr>
      <vt:lpstr>'Health Thru Housing Sales Tax'!Print_Area</vt:lpstr>
      <vt:lpstr>'Hotel Sales Tax'!Print_Area</vt:lpstr>
      <vt:lpstr>'Hotel Tax (HB 2015)'!Print_Area</vt:lpstr>
      <vt:lpstr>'Investment Pool Nom'!Print_Area</vt:lpstr>
      <vt:lpstr>'Investment Pool Real'!Print_Area</vt:lpstr>
      <vt:lpstr>'KC I+P Index'!Print_Area</vt:lpstr>
      <vt:lpstr>'Local Sales Tax'!Print_Area</vt:lpstr>
      <vt:lpstr>Marine!Print_Area</vt:lpstr>
      <vt:lpstr>'Mental Health Sales Tax'!Print_Area</vt:lpstr>
      <vt:lpstr>Parks!Print_Area</vt:lpstr>
      <vt:lpstr>'Pharmaceuticals PPI'!Print_Area</vt:lpstr>
      <vt:lpstr>PSERN!Print_Area</vt:lpstr>
      <vt:lpstr>REET!Print_Area</vt:lpstr>
      <vt:lpstr>'Rental Car Sales Tax'!Print_Area</vt:lpstr>
      <vt:lpstr>'Retail Gas'!Print_Area</vt:lpstr>
      <vt:lpstr>Roads!Print_Area</vt:lpstr>
      <vt:lpstr>Roads2!Print_Area</vt:lpstr>
      <vt:lpstr>'Sales and Use Taxbase'!Print_Area</vt:lpstr>
      <vt:lpstr>'Seattle CPI-U'!Print_Area</vt:lpstr>
      <vt:lpstr>'Seattle CPI-W'!Print_Area</vt:lpstr>
      <vt:lpstr>'Seattle TBD Sales Tax'!Print_Area</vt:lpstr>
      <vt:lpstr>'Transit '!Print_Area</vt:lpstr>
      <vt:lpstr>'Transit Sales Tax'!Print_Area</vt:lpstr>
      <vt:lpstr>'Transportation CPI'!Print_Area</vt:lpstr>
      <vt:lpstr>'Unincorporated AV'!Print_Area</vt:lpstr>
      <vt:lpstr>'Unincorporated NC'!Print_Area</vt:lpstr>
      <vt:lpstr>UTGO!Print_Area</vt:lpstr>
      <vt:lpstr>Veterans!Print_Area</vt:lpstr>
      <vt:lpstr>VSHSL!Print_Area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Cacallori</dc:creator>
  <cp:lastModifiedBy>Cacallori, Anthony</cp:lastModifiedBy>
  <cp:lastPrinted>2021-07-21T20:46:08Z</cp:lastPrinted>
  <dcterms:created xsi:type="dcterms:W3CDTF">2010-06-11T22:06:58Z</dcterms:created>
  <dcterms:modified xsi:type="dcterms:W3CDTF">2021-07-21T20:46:23Z</dcterms:modified>
</cp:coreProperties>
</file>