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3_1 March\"/>
    </mc:Choice>
  </mc:AlternateContent>
  <xr:revisionPtr revIDLastSave="0" documentId="13_ncr:1_{49F558EA-8D15-4C2A-9836-7B3A29818BA5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Hotel Sales Tax" sheetId="10" r:id="rId12"/>
    <sheet name="Hotel Tax (HB 2015)" sheetId="80" r:id="rId13"/>
    <sheet name="Rental Car Sales Tax" sheetId="11" r:id="rId14"/>
    <sheet name="REET" sheetId="4" r:id="rId15"/>
    <sheet name="Investment Pool Nom" sheetId="5" r:id="rId16"/>
    <sheet name="Investment Pool Real" sheetId="35" r:id="rId17"/>
    <sheet name="CPI-U" sheetId="34" r:id="rId18"/>
    <sheet name="CPI-W" sheetId="7" r:id="rId19"/>
    <sheet name="Seattle CPI-U" sheetId="33" r:id="rId20"/>
    <sheet name="Seattle CPI-W" sheetId="13" r:id="rId21"/>
    <sheet name="COLA(new)" sheetId="62" r:id="rId22"/>
    <sheet name="Pharmaceuticals PPI" sheetId="14" r:id="rId23"/>
    <sheet name="Transportation CPI" sheetId="15" r:id="rId24"/>
    <sheet name="Retail Gas" sheetId="37" r:id="rId25"/>
    <sheet name="Diesel and Gas" sheetId="32" r:id="rId26"/>
    <sheet name="Docs" sheetId="81" r:id="rId27"/>
    <sheet name="Gambling" sheetId="69" r:id="rId28"/>
    <sheet name="E911" sheetId="82" r:id="rId29"/>
    <sheet name="Delinquencies" sheetId="83" r:id="rId30"/>
    <sheet name="CX" sheetId="39" r:id="rId31"/>
    <sheet name="DD-MH" sheetId="40" r:id="rId32"/>
    <sheet name="Veterans" sheetId="41" r:id="rId33"/>
    <sheet name="AFIS" sheetId="42" r:id="rId34"/>
    <sheet name="Parks" sheetId="43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3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21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7">'CPI-U'!$A$1:$D$30</definedName>
    <definedName name="_xlnm.Print_Area" localSheetId="18">'CPI-W'!$A$1:$D$30</definedName>
    <definedName name="_xlnm.Print_Area" localSheetId="30">CX!$A$1:$E$30</definedName>
    <definedName name="_xlnm.Print_Area" localSheetId="31">'DD-MH'!$A$1:$E$30</definedName>
    <definedName name="_xlnm.Print_Area" localSheetId="29">Delinquencies!$A$1:$E$30</definedName>
    <definedName name="_xlnm.Print_Area" localSheetId="25">'Diesel and Gas'!$A$1:$E$30</definedName>
    <definedName name="_xlnm.Print_Area" localSheetId="26">Docs!$A$1:$E$30</definedName>
    <definedName name="_xlnm.Print_Area" localSheetId="28">'E911'!$A$1:$E$30</definedName>
    <definedName name="_xlnm.Print_Area" localSheetId="38">EMS!$A$1:$E$30</definedName>
    <definedName name="_xlnm.Print_Area" localSheetId="42">Flood!$A$1:$E$30</definedName>
    <definedName name="_xlnm.Print_Area" localSheetId="27">Gambling!$A$1:$E$30</definedName>
    <definedName name="_xlnm.Print_Area" localSheetId="10">'Health Thru Housing Sales Tax'!$A$1:$E$30</definedName>
    <definedName name="_xlnm.Print_Area" localSheetId="11">'Hotel Sales Tax'!$A$1:$E$30</definedName>
    <definedName name="_xlnm.Print_Area" localSheetId="12">'Hotel Tax (HB 2015)'!$A$1:$E$31</definedName>
    <definedName name="_xlnm.Print_Area" localSheetId="15">'Investment Pool Nom'!$A$1:$D$30</definedName>
    <definedName name="_xlnm.Print_Area" localSheetId="16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2">'Pharmaceuticals PPI'!$A$1:$D$30</definedName>
    <definedName name="_xlnm.Print_Area" localSheetId="36">PSERN!$A$1:$E$30</definedName>
    <definedName name="_xlnm.Print_Area" localSheetId="14">REET!$A$1:$E$30</definedName>
    <definedName name="_xlnm.Print_Area" localSheetId="13">'Rental Car Sales Tax'!$A$1:$E$30</definedName>
    <definedName name="_xlnm.Print_Area" localSheetId="24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9">'Seattle CPI-U'!$A$1:$D$30</definedName>
    <definedName name="_xlnm.Print_Area" localSheetId="20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3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2">Veterans!$A$1:$E$30</definedName>
    <definedName name="_xlnm.Print_Area" localSheetId="35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68" l="1"/>
  <c r="E11" i="29"/>
  <c r="A1" i="85" s="1"/>
  <c r="F11" i="29"/>
  <c r="A30" i="85" s="1"/>
  <c r="G11" i="29"/>
  <c r="E4" i="85"/>
  <c r="D4" i="85"/>
  <c r="F48" i="29" l="1"/>
  <c r="D4" i="78" l="1"/>
  <c r="A30" i="78"/>
  <c r="D4" i="81" l="1"/>
  <c r="E4" i="81"/>
  <c r="E4" i="83" l="1"/>
  <c r="D4" i="83"/>
  <c r="E4" i="82"/>
  <c r="D4" i="82"/>
  <c r="E4" i="80" l="1"/>
  <c r="D4" i="80"/>
  <c r="E13" i="29"/>
  <c r="A1" i="80" s="1"/>
  <c r="F13" i="29"/>
  <c r="A31" i="80" s="1"/>
  <c r="G13" i="29"/>
  <c r="E48" i="29" l="1"/>
  <c r="E47" i="29"/>
  <c r="A1" i="78" s="1"/>
  <c r="F47" i="29"/>
  <c r="G47" i="29"/>
  <c r="G48" i="29"/>
  <c r="G46" i="29"/>
  <c r="F46" i="29"/>
  <c r="E46" i="29"/>
  <c r="A30" i="77" l="1"/>
  <c r="F44" i="29" l="1"/>
  <c r="F45" i="29"/>
  <c r="E30" i="29" l="1"/>
  <c r="A1" i="83" s="1"/>
  <c r="E29" i="29"/>
  <c r="A1" i="82" s="1"/>
  <c r="E44" i="29" l="1"/>
  <c r="G44" i="29" l="1"/>
  <c r="E4" i="70"/>
  <c r="D4" i="70"/>
  <c r="G2" i="29" l="1"/>
  <c r="G30" i="29"/>
  <c r="G41" i="29"/>
  <c r="E4" i="69" l="1"/>
  <c r="D4" i="69"/>
  <c r="F3" i="29" l="1"/>
  <c r="F4" i="29"/>
  <c r="F5" i="29"/>
  <c r="F6" i="29"/>
  <c r="F7" i="29"/>
  <c r="F8" i="29"/>
  <c r="F9" i="29"/>
  <c r="F10" i="29"/>
  <c r="F12" i="29"/>
  <c r="F14" i="29"/>
  <c r="F15" i="29"/>
  <c r="F16" i="29"/>
  <c r="F17" i="29"/>
  <c r="F18" i="29"/>
  <c r="F19" i="29"/>
  <c r="F20" i="29"/>
  <c r="F21" i="29"/>
  <c r="F22" i="29"/>
  <c r="A31" i="62" s="1"/>
  <c r="F23" i="29"/>
  <c r="F24" i="29"/>
  <c r="F25" i="29"/>
  <c r="F26" i="29"/>
  <c r="F27" i="29"/>
  <c r="A30" i="81" s="1"/>
  <c r="F28" i="29"/>
  <c r="F29" i="29"/>
  <c r="A30" i="82" s="1"/>
  <c r="F30" i="29"/>
  <c r="A30" i="83" s="1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2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 l="1"/>
  <c r="E38" i="29"/>
  <c r="A1" i="64" s="1"/>
  <c r="D4" i="15" l="1"/>
  <c r="A30" i="54" l="1"/>
  <c r="A1" i="54"/>
  <c r="A30" i="63" l="1"/>
  <c r="E37" i="29"/>
  <c r="A1" i="63" s="1"/>
  <c r="E4" i="64" l="1"/>
  <c r="D4" i="64"/>
  <c r="E4" i="63"/>
  <c r="D4" i="63"/>
  <c r="A30" i="2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9"/>
  <c r="E4" i="39"/>
  <c r="A30" i="39"/>
  <c r="D4" i="40"/>
  <c r="E4" i="40"/>
  <c r="A30" i="40"/>
  <c r="D4" i="41"/>
  <c r="E4" i="41"/>
  <c r="A30" i="41"/>
  <c r="D4" i="42"/>
  <c r="E4" i="42"/>
  <c r="A30" i="42"/>
  <c r="D4" i="43"/>
  <c r="E4" i="43"/>
  <c r="A30" i="43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2" i="29"/>
  <c r="A1" i="10" s="1"/>
  <c r="E14" i="29"/>
  <c r="A1" i="11" s="1"/>
  <c r="E15" i="29"/>
  <c r="A1" i="4" s="1"/>
  <c r="E16" i="29"/>
  <c r="A1" i="5" s="1"/>
  <c r="E17" i="29"/>
  <c r="A1" i="35" s="1"/>
  <c r="E18" i="29"/>
  <c r="E19" i="29"/>
  <c r="A1" i="7" s="1"/>
  <c r="E20" i="29"/>
  <c r="A1" i="33" s="1"/>
  <c r="E21" i="29"/>
  <c r="A1" i="13" s="1"/>
  <c r="E22" i="29"/>
  <c r="A1" i="62" s="1"/>
  <c r="E23" i="29"/>
  <c r="A1" i="14" s="1"/>
  <c r="E24" i="29"/>
  <c r="A1" i="15" s="1"/>
  <c r="E25" i="29"/>
  <c r="A1" i="37" s="1"/>
  <c r="E26" i="29"/>
  <c r="E27" i="29"/>
  <c r="A1" i="81" s="1"/>
  <c r="E28" i="29"/>
  <c r="E31" i="29"/>
  <c r="A1" i="39" s="1"/>
  <c r="E32" i="29"/>
  <c r="A1" i="40" s="1"/>
  <c r="E33" i="29"/>
  <c r="A1" i="41" s="1"/>
  <c r="E34" i="29"/>
  <c r="A1" i="42" s="1"/>
  <c r="E35" i="29"/>
  <c r="A1" i="43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34" l="1"/>
  <c r="A1" i="70"/>
  <c r="A1" i="69"/>
  <c r="A1" i="53"/>
</calcChain>
</file>

<file path=xl/sharedStrings.xml><?xml version="1.0" encoding="utf-8"?>
<sst xmlns="http://schemas.openxmlformats.org/spreadsheetml/2006/main" count="1026" uniqueCount="289">
  <si>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</si>
  <si>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</si>
  <si>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</si>
  <si>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</si>
  <si>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</si>
  <si>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</si>
  <si>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</si>
  <si>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</si>
  <si>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</si>
  <si>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</si>
  <si>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</si>
  <si>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</si>
  <si>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</si>
  <si>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</si>
  <si>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</si>
  <si>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</si>
  <si>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</si>
  <si>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</si>
  <si>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</si>
  <si>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</si>
  <si>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</si>
  <si>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</si>
  <si>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</si>
  <si>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</si>
  <si>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</si>
  <si>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</si>
  <si>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</si>
  <si>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</si>
  <si>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</si>
  <si>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</si>
  <si>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</si>
  <si>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</si>
  <si>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</si>
  <si>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</si>
  <si>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</si>
  <si>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</si>
  <si>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</si>
  <si>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</si>
  <si>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</si>
  <si>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</si>
  <si>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</si>
  <si>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</si>
  <si>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</si>
  <si>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</si>
  <si>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</si>
  <si>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</si>
  <si>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</si>
  <si>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</si>
  <si>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</si>
  <si>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</si>
  <si>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</si>
  <si>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</si>
  <si>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</si>
  <si>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</si>
  <si>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</si>
  <si>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</si>
  <si>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</si>
  <si>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</si>
  <si>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</si>
  <si>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</si>
  <si>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</si>
  <si>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</si>
  <si>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</si>
  <si>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</si>
  <si>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</si>
  <si>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</si>
  <si>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</si>
  <si>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</si>
  <si>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</si>
  <si>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</si>
  <si>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</si>
  <si>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</si>
  <si>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</si>
  <si>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</si>
  <si>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</si>
  <si>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</si>
  <si>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</si>
  <si>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</si>
  <si>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</si>
  <si>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</si>
  <si>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</si>
  <si>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</si>
  <si>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</si>
  <si>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</si>
  <si>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</si>
  <si>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</si>
  <si>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</si>
  <si>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</si>
  <si>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</si>
  <si>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</si>
  <si>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</si>
  <si>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</si>
  <si>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</si>
  <si>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</si>
  <si>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</si>
  <si>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</si>
  <si>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</si>
  <si>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</si>
  <si>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</si>
  <si>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</si>
  <si>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</si>
  <si>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</si>
  <si>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</si>
  <si>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</si>
  <si>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</si>
  <si>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</si>
  <si>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</si>
  <si>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</si>
  <si>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</si>
  <si>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</si>
  <si>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</si>
  <si>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</si>
  <si>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</si>
  <si>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</si>
  <si>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</si>
  <si>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</si>
  <si>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</si>
  <si>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</si>
  <si>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</si>
  <si>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</si>
  <si>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</si>
  <si>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</si>
  <si>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</si>
  <si>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</si>
  <si>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</si>
  <si>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</si>
  <si>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</si>
  <si>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</si>
  <si>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</si>
  <si>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</si>
  <si>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</si>
  <si>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</si>
  <si>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</si>
  <si>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</si>
  <si>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</si>
  <si>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</si>
  <si>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</si>
  <si>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</si>
  <si>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</si>
  <si>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</si>
  <si>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</si>
  <si>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</si>
  <si>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</si>
  <si>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</si>
  <si>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</si>
  <si>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</si>
  <si>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</si>
  <si>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</si>
  <si>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</si>
  <si>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</si>
  <si>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</si>
  <si>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</si>
  <si>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</si>
  <si>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</si>
  <si>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</si>
  <si>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</si>
  <si>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</si>
  <si>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</si>
  <si>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</si>
  <si>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</si>
  <si>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</si>
  <si>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</si>
  <si>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</si>
  <si>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</si>
  <si>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</si>
  <si>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</si>
  <si>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</si>
  <si>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</si>
  <si>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</si>
  <si>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</si>
  <si>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</si>
  <si>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</si>
  <si>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</si>
  <si>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</si>
  <si>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</si>
  <si>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</si>
  <si>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</si>
  <si>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</si>
  <si>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</si>
  <si>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</si>
  <si>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</si>
  <si>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</si>
  <si>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</si>
  <si>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</si>
  <si>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</si>
  <si>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</si>
  <si>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</si>
  <si>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</si>
  <si>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</si>
  <si>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</si>
  <si>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</si>
  <si>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</si>
  <si>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</si>
  <si>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</si>
  <si>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</si>
  <si>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</si>
  <si>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</si>
  <si>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</si>
  <si>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</si>
  <si>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</si>
  <si>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</si>
  <si>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</si>
  <si>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</si>
  <si>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</si>
  <si>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</si>
  <si>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</si>
  <si>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</si>
  <si>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</si>
  <si>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</si>
  <si>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</si>
  <si>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</si>
  <si>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</si>
  <si>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</si>
  <si>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</si>
  <si>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</si>
  <si>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</si>
  <si>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</si>
  <si>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</si>
  <si>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</si>
  <si>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</si>
  <si>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</si>
  <si>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</si>
  <si>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</si>
  <si>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</si>
  <si>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</si>
  <si>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</si>
  <si>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</si>
  <si>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</si>
  <si>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</si>
  <si>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</si>
  <si>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</si>
  <si>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</si>
  <si>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</si>
  <si>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</si>
  <si>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</si>
  <si>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</si>
  <si>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</si>
  <si>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</si>
  <si>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</si>
  <si>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 xml:space="preserve">    (i.e. 1% increase not included).</t>
  </si>
  <si>
    <t>Fairwood</t>
  </si>
  <si>
    <t>North Highline Y</t>
  </si>
  <si>
    <t xml:space="preserve">    on a 18.32 cent first year levy rate.</t>
  </si>
  <si>
    <t>3. The Parks levy is in effect from 2020-2025 and values for 2020 and beyond are based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</si>
  <si>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</si>
  <si>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</si>
  <si>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</si>
  <si>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</si>
  <si>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</si>
  <si>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Health Through Housing Sales Tax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</si>
  <si>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</si>
  <si>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</si>
  <si>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</si>
  <si>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</si>
  <si>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 xml:space="preserve">     of the 3% June penalty for late payments.</t>
  </si>
  <si>
    <t xml:space="preserve">    Harborview Medical Center bonds approved by voters in 2020.</t>
  </si>
  <si>
    <t>2. Actual values are on an accrual basis as listed in EBS, Fund 000001110.</t>
  </si>
  <si>
    <t xml:space="preserve">    </t>
  </si>
  <si>
    <t>3. Forecast includes the 1% DOR administrative fee.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</si>
  <si>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</si>
  <si>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</si>
  <si>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</si>
  <si>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</si>
  <si>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>2. Values for 2022 and beyond include the estimated amounts to support the new</t>
  </si>
  <si>
    <t>2. The first BSFK levy was in effect from 2016 thru 2021.</t>
  </si>
  <si>
    <t>August 2021 UAL/Roads Property Tax Annexation Addendum</t>
  </si>
  <si>
    <t xml:space="preserve">    levy rate and 1.03 limit factor.</t>
  </si>
  <si>
    <t xml:space="preserve">3. The BSFK levy is in effect from 2022-2027 and is based on a 19 cent first year </t>
  </si>
  <si>
    <t>March</t>
  </si>
  <si>
    <t>% Change from August 2021 Forecast</t>
  </si>
  <si>
    <t>$ Change from August 2021 Forecast</t>
  </si>
  <si>
    <t># Change from August 2021 Forecast</t>
  </si>
  <si>
    <t>March 2022 King County Economic and Revenue Forecast</t>
  </si>
  <si>
    <t>March 2022 Diesel &amp; Gasoline Dollar per Gallon Forecasts</t>
  </si>
  <si>
    <t>new</t>
  </si>
  <si>
    <t>Renton West Hill</t>
  </si>
  <si>
    <t>East Renton Plateau</t>
  </si>
  <si>
    <t>Fairwood (Incorporation Area)</t>
  </si>
  <si>
    <t>$3,933,007,440
$3,530,813,988</t>
  </si>
  <si>
    <t>North Highline
Renton West Hill</t>
  </si>
  <si>
    <t>North Federal Way &amp; Lakeland South
Renton East Hill</t>
  </si>
  <si>
    <t>$4,763,021,722
$2,024,599,159</t>
  </si>
  <si>
    <t>2022 Population Est.</t>
  </si>
  <si>
    <t>Forecasts have been adjusted for the annexations listed above (Pages 3, 5, 41).</t>
  </si>
  <si>
    <t>These forecasts are presented on accrual basis.</t>
  </si>
  <si>
    <t>REET data presents 0.25% of King County's 0.50% real estate tax (Page 15).</t>
  </si>
  <si>
    <t>4. Levy limit factor is inflation plus population (see KC I+P Index tab.)</t>
  </si>
  <si>
    <t xml:space="preserve">3. Levy limit factor is 1.035. </t>
  </si>
  <si>
    <t>Forecast Adopted by the Forecast Council on March 9th, 2022 (KCFC 2022-01)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</si>
</sst>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  <numFmt numFmtId="173" formatCode="_(&quot;$&quot;* #,##0_);_(&quot;$&quot;* \(#,##0\);_(&quot;$&quot;* &quot;-&quot;??_);_(@_)"/>
  </numFmts>
  <fonts count="30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3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6" fontId="18" fillId="2" borderId="20" xfId="0" applyNumberFormat="1" applyFont="1" applyFill="1" applyBorder="1" applyAlignment="1">
      <alignment horizontal="center" vertical="center"/>
    </xf>
    <xf numFmtId="166" fontId="10" fillId="2" borderId="19" xfId="0" quotePrefix="1" applyNumberFormat="1" applyFont="1" applyFill="1" applyBorder="1" applyAlignment="1">
      <alignment horizontal="left" vertical="center" wrapText="1"/>
    </xf>
    <xf numFmtId="165" fontId="18" fillId="2" borderId="20" xfId="0" applyNumberFormat="1" applyFont="1" applyFill="1" applyBorder="1" applyAlignment="1">
      <alignment horizontal="center" vertical="center"/>
    </xf>
    <xf numFmtId="165" fontId="18" fillId="2" borderId="21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170" fontId="18" fillId="2" borderId="23" xfId="0" applyNumberFormat="1" applyFont="1" applyFill="1" applyBorder="1" applyAlignment="1">
      <alignment horizontal="center" vertical="center"/>
    </xf>
    <xf numFmtId="37" fontId="18" fillId="2" borderId="24" xfId="1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0" fontId="10" fillId="2" borderId="9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5" fontId="18" fillId="2" borderId="25" xfId="0" applyNumberFormat="1" applyFont="1" applyFill="1" applyBorder="1" applyAlignment="1">
      <alignment horizontal="center" vertical="center"/>
    </xf>
    <xf numFmtId="10" fontId="18" fillId="2" borderId="18" xfId="0" applyNumberFormat="1" applyFont="1" applyFill="1" applyBorder="1" applyAlignment="1">
      <alignment horizontal="center" vertical="center"/>
    </xf>
    <xf numFmtId="10" fontId="18" fillId="2" borderId="26" xfId="0" applyNumberFormat="1" applyFont="1" applyFill="1" applyBorder="1" applyAlignment="1">
      <alignment horizontal="center" vertical="center"/>
    </xf>
    <xf numFmtId="167" fontId="18" fillId="2" borderId="26" xfId="0" applyNumberFormat="1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10" fontId="18" fillId="3" borderId="5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 wrapText="1"/>
    </xf>
    <xf numFmtId="166" fontId="18" fillId="2" borderId="0" xfId="0" applyNumberFormat="1" applyFont="1" applyFill="1" applyAlignment="1"/>
    <xf numFmtId="166" fontId="10" fillId="2" borderId="0" xfId="0" applyNumberFormat="1" applyFont="1" applyFill="1" applyAlignment="1"/>
    <xf numFmtId="166" fontId="2" fillId="2" borderId="0" xfId="0" applyNumberFormat="1" applyFont="1" applyFill="1" applyAlignment="1"/>
    <xf numFmtId="166" fontId="10" fillId="2" borderId="0" xfId="0" applyNumberFormat="1" applyFont="1" applyFill="1" applyBorder="1" applyAlignment="1">
      <alignment horizontal="left" vertical="center" wrapText="1"/>
    </xf>
    <xf numFmtId="173" fontId="18" fillId="2" borderId="0" xfId="12" applyNumberFormat="1" applyFont="1" applyFill="1" applyAlignment="1"/>
    <xf numFmtId="173" fontId="2" fillId="2" borderId="0" xfId="12" applyNumberFormat="1" applyFont="1" applyFill="1" applyAlignment="1"/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vertical="center"/>
    </xf>
    <xf numFmtId="165" fontId="18" fillId="2" borderId="26" xfId="0" applyNumberFormat="1" applyFont="1" applyFill="1" applyBorder="1" applyAlignment="1">
      <alignment horizontal="center" vertical="center"/>
    </xf>
    <xf numFmtId="10" fontId="18" fillId="2" borderId="25" xfId="0" applyNumberFormat="1" applyFont="1" applyFill="1" applyBorder="1" applyAlignment="1">
      <alignment horizontal="center" vertical="center"/>
    </xf>
    <xf numFmtId="10" fontId="10" fillId="2" borderId="26" xfId="0" applyNumberFormat="1" applyFont="1" applyFill="1" applyBorder="1" applyAlignment="1">
      <alignment horizontal="center"/>
    </xf>
    <xf numFmtId="167" fontId="10" fillId="2" borderId="26" xfId="0" applyNumberFormat="1" applyFont="1" applyFill="1" applyBorder="1" applyAlignment="1">
      <alignment horizontal="center"/>
    </xf>
    <xf numFmtId="10" fontId="10" fillId="2" borderId="2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Currency" xfId="12" builtinId="4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activeCell="A30" sqref="A30:F30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35" t="s">
        <v>288</v>
      </c>
      <c r="B1" s="236"/>
      <c r="C1" s="236"/>
      <c r="D1" s="236"/>
      <c r="E1" s="236"/>
      <c r="F1" s="237"/>
    </row>
    <row r="2" spans="1:8" ht="21.9" customHeight="1" x14ac:dyDescent="0.3">
      <c r="A2" s="239" t="s">
        <v>272</v>
      </c>
      <c r="B2" s="239"/>
      <c r="C2" s="239"/>
      <c r="D2" s="239"/>
      <c r="E2" s="239"/>
      <c r="F2" s="239"/>
    </row>
    <row r="3" spans="1:8" s="12" customFormat="1" ht="21" customHeight="1" x14ac:dyDescent="0.35">
      <c r="A3" s="239" t="s">
        <v>86</v>
      </c>
      <c r="B3" s="239"/>
      <c r="C3" s="239"/>
      <c r="D3" s="239"/>
      <c r="E3" s="239"/>
      <c r="F3" s="239"/>
      <c r="H3" s="10"/>
    </row>
    <row r="4" spans="1:8" s="12" customFormat="1" ht="21" customHeight="1" x14ac:dyDescent="0.35">
      <c r="A4" s="238">
        <v>43159</v>
      </c>
      <c r="B4" s="238"/>
      <c r="C4" s="238"/>
      <c r="D4" s="238"/>
      <c r="E4" s="238"/>
      <c r="F4" s="238"/>
      <c r="G4" s="10"/>
      <c r="H4" s="10"/>
    </row>
    <row r="5" spans="1:8" s="12" customFormat="1" ht="21" customHeight="1" x14ac:dyDescent="0.35">
      <c r="A5" s="11">
        <v>1</v>
      </c>
      <c r="B5" s="10" t="s">
        <v>102</v>
      </c>
      <c r="C5" s="10"/>
      <c r="D5" s="10"/>
      <c r="E5" s="11">
        <v>25</v>
      </c>
      <c r="F5" s="133" t="s">
        <v>121</v>
      </c>
      <c r="G5" s="136"/>
      <c r="H5" s="9"/>
    </row>
    <row r="6" spans="1:8" s="12" customFormat="1" ht="21" customHeight="1" x14ac:dyDescent="0.35">
      <c r="A6" s="11">
        <v>2</v>
      </c>
      <c r="B6" s="129" t="s">
        <v>61</v>
      </c>
      <c r="C6" s="10"/>
      <c r="D6" s="10"/>
      <c r="E6" s="11">
        <v>26</v>
      </c>
      <c r="F6" s="133" t="s">
        <v>27</v>
      </c>
      <c r="G6" s="137"/>
      <c r="H6" s="10"/>
    </row>
    <row r="7" spans="1:8" s="12" customFormat="1" ht="21" customHeight="1" x14ac:dyDescent="0.35">
      <c r="A7" s="11">
        <v>3</v>
      </c>
      <c r="B7" s="130" t="s">
        <v>76</v>
      </c>
      <c r="C7" s="10"/>
      <c r="D7" s="10"/>
      <c r="E7" s="11">
        <v>27</v>
      </c>
      <c r="F7" s="130" t="s">
        <v>7</v>
      </c>
      <c r="G7" s="10"/>
      <c r="H7" s="10"/>
    </row>
    <row r="8" spans="1:8" s="12" customFormat="1" ht="21" customHeight="1" x14ac:dyDescent="0.35">
      <c r="A8" s="11">
        <v>4</v>
      </c>
      <c r="B8" s="130" t="s">
        <v>97</v>
      </c>
      <c r="C8" s="10"/>
      <c r="D8" s="10"/>
      <c r="E8" s="11">
        <v>28</v>
      </c>
      <c r="F8" s="131" t="s">
        <v>130</v>
      </c>
      <c r="G8" s="10"/>
      <c r="H8" s="10"/>
    </row>
    <row r="9" spans="1:8" s="12" customFormat="1" ht="21" customHeight="1" x14ac:dyDescent="0.35">
      <c r="A9" s="11">
        <v>5</v>
      </c>
      <c r="B9" s="130" t="s">
        <v>75</v>
      </c>
      <c r="C9" s="10"/>
      <c r="D9" s="10"/>
      <c r="E9" s="11">
        <v>29</v>
      </c>
      <c r="F9" s="131" t="s">
        <v>131</v>
      </c>
      <c r="G9" s="10"/>
      <c r="H9" s="10"/>
    </row>
    <row r="10" spans="1:8" s="12" customFormat="1" ht="21" customHeight="1" x14ac:dyDescent="0.35">
      <c r="A10" s="11">
        <v>6</v>
      </c>
      <c r="B10" s="130" t="s">
        <v>108</v>
      </c>
      <c r="C10" s="10"/>
      <c r="D10" s="10"/>
      <c r="E10" s="11">
        <v>30</v>
      </c>
      <c r="F10" s="131" t="s">
        <v>185</v>
      </c>
      <c r="G10" s="10"/>
      <c r="H10" s="10"/>
    </row>
    <row r="11" spans="1:8" s="12" customFormat="1" ht="21" customHeight="1" x14ac:dyDescent="0.35">
      <c r="A11" s="11">
        <v>7</v>
      </c>
      <c r="B11" s="130" t="s">
        <v>88</v>
      </c>
      <c r="C11" s="10"/>
      <c r="D11" s="10"/>
      <c r="E11" s="11">
        <v>31</v>
      </c>
      <c r="F11" s="130" t="s">
        <v>60</v>
      </c>
      <c r="G11" s="10"/>
      <c r="H11" s="10"/>
    </row>
    <row r="12" spans="1:8" ht="21" customHeight="1" x14ac:dyDescent="0.35">
      <c r="A12" s="11">
        <v>8</v>
      </c>
      <c r="B12" s="130" t="s">
        <v>44</v>
      </c>
      <c r="C12" s="10"/>
      <c r="D12" s="10"/>
      <c r="E12" s="11">
        <v>32</v>
      </c>
      <c r="F12" s="130" t="s">
        <v>94</v>
      </c>
      <c r="G12" s="10"/>
      <c r="H12" s="8"/>
    </row>
    <row r="13" spans="1:8" ht="21" customHeight="1" x14ac:dyDescent="0.35">
      <c r="A13" s="11">
        <v>9</v>
      </c>
      <c r="B13" s="130" t="s">
        <v>32</v>
      </c>
      <c r="C13" s="10"/>
      <c r="D13" s="10"/>
      <c r="E13" s="11">
        <v>33</v>
      </c>
      <c r="F13" s="130" t="s">
        <v>11</v>
      </c>
      <c r="G13" s="10"/>
      <c r="H13" s="8"/>
    </row>
    <row r="14" spans="1:8" ht="21" customHeight="1" x14ac:dyDescent="0.35">
      <c r="A14" s="11">
        <v>10</v>
      </c>
      <c r="B14" s="130" t="s">
        <v>87</v>
      </c>
      <c r="C14" s="10"/>
      <c r="D14" s="10"/>
      <c r="E14" s="11">
        <v>34</v>
      </c>
      <c r="F14" s="130" t="s">
        <v>95</v>
      </c>
      <c r="G14" s="10"/>
      <c r="H14" s="8"/>
    </row>
    <row r="15" spans="1:8" ht="21" customHeight="1" x14ac:dyDescent="0.35">
      <c r="A15" s="11">
        <v>11</v>
      </c>
      <c r="B15" s="130" t="s">
        <v>249</v>
      </c>
      <c r="C15" s="10"/>
      <c r="D15" s="10"/>
      <c r="E15" s="11">
        <v>35</v>
      </c>
      <c r="F15" s="130" t="s">
        <v>58</v>
      </c>
      <c r="G15" s="10"/>
      <c r="H15" s="8"/>
    </row>
    <row r="16" spans="1:8" ht="21" customHeight="1" x14ac:dyDescent="0.35">
      <c r="A16" s="11">
        <v>12</v>
      </c>
      <c r="B16" s="130" t="s">
        <v>101</v>
      </c>
      <c r="C16" s="10"/>
      <c r="D16" s="10"/>
      <c r="E16" s="11">
        <v>36</v>
      </c>
      <c r="F16" s="130" t="s">
        <v>218</v>
      </c>
      <c r="G16" s="10"/>
      <c r="H16" s="8"/>
    </row>
    <row r="17" spans="1:8" ht="21" customHeight="1" x14ac:dyDescent="0.35">
      <c r="A17" s="11">
        <v>13</v>
      </c>
      <c r="B17" s="130" t="s">
        <v>226</v>
      </c>
      <c r="C17" s="10"/>
      <c r="D17" s="10"/>
      <c r="E17" s="11">
        <v>37</v>
      </c>
      <c r="F17" s="130" t="s">
        <v>153</v>
      </c>
      <c r="G17" s="10"/>
      <c r="H17" s="8"/>
    </row>
    <row r="18" spans="1:8" ht="21" customHeight="1" x14ac:dyDescent="0.35">
      <c r="A18" s="11">
        <v>14</v>
      </c>
      <c r="B18" s="130" t="s">
        <v>96</v>
      </c>
      <c r="C18" s="10"/>
      <c r="D18" s="10"/>
      <c r="E18" s="11">
        <v>38</v>
      </c>
      <c r="F18" s="130" t="s">
        <v>155</v>
      </c>
      <c r="G18" s="10"/>
      <c r="H18" s="8"/>
    </row>
    <row r="19" spans="1:8" ht="21" customHeight="1" x14ac:dyDescent="0.35">
      <c r="A19" s="11">
        <v>15</v>
      </c>
      <c r="B19" s="130" t="s">
        <v>107</v>
      </c>
      <c r="C19" s="10"/>
      <c r="D19" s="10"/>
      <c r="E19" s="11">
        <v>39</v>
      </c>
      <c r="F19" s="130" t="s">
        <v>35</v>
      </c>
      <c r="G19" s="10"/>
      <c r="H19" s="13"/>
    </row>
    <row r="20" spans="1:8" ht="21" customHeight="1" x14ac:dyDescent="0.35">
      <c r="A20" s="11">
        <v>16</v>
      </c>
      <c r="B20" s="130" t="s">
        <v>106</v>
      </c>
      <c r="C20" s="10"/>
      <c r="D20" s="10"/>
      <c r="E20" s="11">
        <v>40</v>
      </c>
      <c r="F20" s="130" t="s">
        <v>36</v>
      </c>
      <c r="G20" s="10"/>
      <c r="H20" s="8"/>
    </row>
    <row r="21" spans="1:8" ht="21" customHeight="1" x14ac:dyDescent="0.35">
      <c r="A21" s="11">
        <v>17</v>
      </c>
      <c r="B21" s="130" t="s">
        <v>55</v>
      </c>
      <c r="C21" s="10"/>
      <c r="D21" s="10"/>
      <c r="E21" s="11">
        <v>41</v>
      </c>
      <c r="F21" s="132" t="s">
        <v>122</v>
      </c>
    </row>
    <row r="22" spans="1:8" ht="21" customHeight="1" x14ac:dyDescent="0.35">
      <c r="A22" s="11">
        <v>18</v>
      </c>
      <c r="B22" s="130" t="s">
        <v>57</v>
      </c>
      <c r="C22" s="10"/>
      <c r="D22" s="10"/>
      <c r="E22" s="11">
        <v>42</v>
      </c>
      <c r="F22" s="132" t="s">
        <v>161</v>
      </c>
      <c r="G22" s="13"/>
      <c r="H22" s="13"/>
    </row>
    <row r="23" spans="1:8" ht="21" customHeight="1" x14ac:dyDescent="0.35">
      <c r="A23" s="11">
        <v>19</v>
      </c>
      <c r="B23" s="130" t="s">
        <v>9</v>
      </c>
      <c r="C23" s="10"/>
      <c r="D23" s="10"/>
      <c r="E23" s="11">
        <v>43</v>
      </c>
      <c r="F23" s="130" t="s">
        <v>37</v>
      </c>
      <c r="G23" s="13"/>
    </row>
    <row r="24" spans="1:8" ht="21" customHeight="1" x14ac:dyDescent="0.35">
      <c r="A24" s="11">
        <v>20</v>
      </c>
      <c r="B24" s="131" t="s">
        <v>14</v>
      </c>
      <c r="C24" s="10"/>
      <c r="D24" s="10"/>
      <c r="E24" s="11">
        <v>44</v>
      </c>
      <c r="F24" s="130" t="s">
        <v>187</v>
      </c>
    </row>
    <row r="25" spans="1:8" ht="21" customHeight="1" x14ac:dyDescent="0.35">
      <c r="A25" s="11">
        <v>21</v>
      </c>
      <c r="B25" s="130" t="s">
        <v>33</v>
      </c>
      <c r="C25" s="10"/>
      <c r="D25" s="128"/>
      <c r="E25" s="11">
        <v>45</v>
      </c>
      <c r="F25" s="130" t="s">
        <v>12</v>
      </c>
    </row>
    <row r="26" spans="1:8" ht="21" customHeight="1" x14ac:dyDescent="0.35">
      <c r="A26" s="11">
        <v>22</v>
      </c>
      <c r="B26" s="130" t="s">
        <v>215</v>
      </c>
      <c r="C26" s="12"/>
      <c r="D26" s="10"/>
      <c r="E26" s="11">
        <v>46</v>
      </c>
      <c r="F26" s="133" t="s">
        <v>13</v>
      </c>
    </row>
    <row r="27" spans="1:8" ht="21" customHeight="1" x14ac:dyDescent="0.35">
      <c r="A27" s="11">
        <v>23</v>
      </c>
      <c r="B27" s="130" t="s">
        <v>99</v>
      </c>
      <c r="C27" s="12"/>
      <c r="D27" s="12"/>
      <c r="E27" s="11">
        <v>47</v>
      </c>
      <c r="F27" s="165" t="s">
        <v>214</v>
      </c>
    </row>
    <row r="28" spans="1:8" ht="21" customHeight="1" x14ac:dyDescent="0.35">
      <c r="A28" s="11">
        <v>24</v>
      </c>
      <c r="B28" s="133" t="s">
        <v>100</v>
      </c>
      <c r="C28" s="136"/>
      <c r="D28" s="136"/>
      <c r="E28" s="11">
        <v>48</v>
      </c>
      <c r="F28" s="165" t="s">
        <v>135</v>
      </c>
    </row>
    <row r="29" spans="1:8" ht="21" customHeight="1" x14ac:dyDescent="0.35">
      <c r="C29" s="136"/>
      <c r="D29" s="136"/>
    </row>
    <row r="30" spans="1:8" ht="21" customHeight="1" x14ac:dyDescent="0.3">
      <c r="A30" s="234"/>
      <c r="B30" s="234"/>
      <c r="C30" s="234"/>
      <c r="D30" s="234"/>
      <c r="E30" s="234"/>
      <c r="F30" s="234"/>
    </row>
    <row r="31" spans="1:8" ht="21" customHeight="1" x14ac:dyDescent="0.35">
      <c r="D31" s="137"/>
    </row>
    <row r="32" spans="1:8" ht="21" customHeight="1" x14ac:dyDescent="0.3">
      <c r="E32" s="93"/>
      <c r="F32" s="93"/>
    </row>
    <row r="33" spans="4:4" ht="21" customHeight="1" x14ac:dyDescent="0.3">
      <c r="D33" s="93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6" location="'Hotel Sales Tax'!A1" display="Hotel Sales Tax" xr:uid="{00000000-0004-0000-0000-000009000000}"/>
    <hyperlink ref="B18" location="'Rental Car Sales Tax'!A1" display="Rental Car Sales Tax" xr:uid="{00000000-0004-0000-0000-00000A000000}"/>
    <hyperlink ref="B19" location="REET!A1" display="Real Estate Excise Tax (REET 1)" xr:uid="{00000000-0004-0000-0000-00000B000000}"/>
    <hyperlink ref="B20" location="'Investment Pool Nom'!A1" display="Investment Pool Nominal Rate of Return" xr:uid="{00000000-0004-0000-0000-00000C000000}"/>
    <hyperlink ref="B21" location="'Investment Pool Real'!A1" display="Investment Pool Real Rate of Return" xr:uid="{00000000-0004-0000-0000-00000D000000}"/>
    <hyperlink ref="B22" location="'CPI-U'!A1" display="National CPI-U" xr:uid="{00000000-0004-0000-0000-00000E000000}"/>
    <hyperlink ref="B23" location="'CPI-W'!A1" display="National CPI-W" xr:uid="{00000000-0004-0000-0000-00000F000000}"/>
    <hyperlink ref="B24" location="'Seattle CPI-U'!A1" display="Seattle CPI-U" xr:uid="{00000000-0004-0000-0000-000010000000}"/>
    <hyperlink ref="B25" location="'Seattle CPI-W'!A1" display="Seattle CPI-W" xr:uid="{00000000-0004-0000-0000-000011000000}"/>
    <hyperlink ref="B26" location="'COLA(new)'!A1" display="COLA Comparison" xr:uid="{00000000-0004-0000-0000-000012000000}"/>
    <hyperlink ref="B27" location="'Pharmaceuticals PPI'!A1" display="Pharmaceuticals PPI" xr:uid="{00000000-0004-0000-0000-000013000000}"/>
    <hyperlink ref="B28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1" location="Roads!A1" display="UAL/Roads" xr:uid="{00000000-0004-0000-0000-000026000000}"/>
    <hyperlink ref="F22" location="Roads2!A1" display="Roads addendum" xr:uid="{00000000-0004-0000-0000-000027000000}"/>
    <hyperlink ref="F23" location="Flood!A1" display="Flood" xr:uid="{00000000-0004-0000-0000-000028000000}"/>
    <hyperlink ref="F24" location="'Marine(Base)'!A1" display="Marine (Base)" xr:uid="{00000000-0004-0000-0000-000029000000}"/>
    <hyperlink ref="F25" location="Transit!A1" display="Transit" xr:uid="{00000000-0004-0000-0000-00002A000000}"/>
    <hyperlink ref="F26" location="UTGO!A1" display="UTGO" xr:uid="{00000000-0004-0000-0000-00002B000000}"/>
    <hyperlink ref="F7" location="Docs!A1" display="Recorded Documents" xr:uid="{00000000-0004-0000-0000-00002C000000}"/>
    <hyperlink ref="F28" location="Appendix!A1" display="Appendix" xr:uid="{00000000-0004-0000-0000-00002D000000}"/>
    <hyperlink ref="F27" location="'KC I+P Index'!Print_Area" display="KC I+P Index" xr:uid="{00000000-0004-0000-0000-00002E000000}"/>
    <hyperlink ref="B17" location="'Hotel Sales Tax'!A1" display="Hotel Sales Tax" xr:uid="{D3B9421C-4F39-47BB-9696-FA089357E5C4}"/>
    <hyperlink ref="B15" location="'Health Thru Housing Sales Tax'!A1" display="Health Through Housing Sales Tax" xr:uid="{EF038C11-8F8A-4590-8348-7E161A621851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Headings!E10</f>
        <v>March 2022 Criminal Justice Sales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>
        <v>2013</v>
      </c>
      <c r="B5" s="39">
        <v>10758498.677836288</v>
      </c>
      <c r="C5" s="82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11528619.639012897</v>
      </c>
      <c r="C6" s="45">
        <v>7.1582567813401887E-2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12564407.029012896</v>
      </c>
      <c r="C7" s="45">
        <v>8.9844874966200639E-2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13243627.939012896</v>
      </c>
      <c r="C8" s="45">
        <v>5.4059129764865821E-2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13671507.870000001</v>
      </c>
      <c r="C9" s="45">
        <v>3.2308362403224988E-2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14808959.630000001</v>
      </c>
      <c r="C10" s="45">
        <v>8.3198705718186439E-2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15478453.23</v>
      </c>
      <c r="C11" s="45">
        <v>4.5208685601636711E-2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14206604.679898031</v>
      </c>
      <c r="C12" s="45">
        <v>-8.2168969418526916E-2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17060000</v>
      </c>
      <c r="C13" s="50">
        <v>0.20084991343071912</v>
      </c>
      <c r="D13" s="55">
        <v>5.8805078267479605E-2</v>
      </c>
      <c r="E13" s="77">
        <v>947497</v>
      </c>
    </row>
    <row r="14" spans="1:5" s="53" customFormat="1" ht="18" customHeight="1" thickTop="1" x14ac:dyDescent="0.35">
      <c r="A14" s="43">
        <v>2022</v>
      </c>
      <c r="B14" s="44">
        <v>17412718.913005222</v>
      </c>
      <c r="C14" s="45">
        <v>2.067520005892276E-2</v>
      </c>
      <c r="D14" s="46">
        <v>3.6565484273380688E-2</v>
      </c>
      <c r="E14" s="47">
        <v>614244.35718753561</v>
      </c>
    </row>
    <row r="15" spans="1:5" s="53" customFormat="1" ht="18" customHeight="1" x14ac:dyDescent="0.35">
      <c r="A15" s="43">
        <v>2023</v>
      </c>
      <c r="B15" s="44">
        <v>18251132.699486535</v>
      </c>
      <c r="C15" s="45">
        <v>4.8149504432367429E-2</v>
      </c>
      <c r="D15" s="46">
        <v>2.8052127356641421E-2</v>
      </c>
      <c r="E15" s="47">
        <v>498012.7809329927</v>
      </c>
    </row>
    <row r="16" spans="1:5" s="53" customFormat="1" ht="18" customHeight="1" x14ac:dyDescent="0.35">
      <c r="A16" s="43">
        <v>2024</v>
      </c>
      <c r="B16" s="44">
        <v>19229747.663632452</v>
      </c>
      <c r="C16" s="45">
        <v>5.3619409833859155E-2</v>
      </c>
      <c r="D16" s="46">
        <v>4.0226403312586756E-2</v>
      </c>
      <c r="E16" s="47">
        <v>743630.02386135608</v>
      </c>
    </row>
    <row r="17" spans="1:5" s="53" customFormat="1" ht="18" customHeight="1" x14ac:dyDescent="0.35">
      <c r="A17" s="43">
        <v>2025</v>
      </c>
      <c r="B17" s="44">
        <v>20150175.714183081</v>
      </c>
      <c r="C17" s="45">
        <v>4.7864801278248326E-2</v>
      </c>
      <c r="D17" s="46">
        <v>6.9518387489155842E-2</v>
      </c>
      <c r="E17" s="47">
        <v>1309755.6242691167</v>
      </c>
    </row>
    <row r="18" spans="1:5" s="53" customFormat="1" ht="18" customHeight="1" x14ac:dyDescent="0.35">
      <c r="A18" s="43">
        <v>2026</v>
      </c>
      <c r="B18" s="44">
        <v>21113698.76377897</v>
      </c>
      <c r="C18" s="45">
        <v>4.7817104091935736E-2</v>
      </c>
      <c r="D18" s="46">
        <v>0.11574032312452309</v>
      </c>
      <c r="E18" s="47">
        <v>2190210.6311173365</v>
      </c>
    </row>
    <row r="19" spans="1:5" s="53" customFormat="1" ht="18" customHeight="1" x14ac:dyDescent="0.35">
      <c r="A19" s="43">
        <v>2027</v>
      </c>
      <c r="B19" s="44">
        <v>20681698.95123025</v>
      </c>
      <c r="C19" s="45">
        <v>-2.0460641092873044E-2</v>
      </c>
      <c r="D19" s="46">
        <v>9.2462117851477732E-2</v>
      </c>
      <c r="E19" s="47">
        <v>1750425.6253372543</v>
      </c>
    </row>
    <row r="20" spans="1:5" s="53" customFormat="1" ht="18" customHeight="1" x14ac:dyDescent="0.35">
      <c r="A20" s="43">
        <v>2028</v>
      </c>
      <c r="B20" s="44">
        <v>20568427.54369707</v>
      </c>
      <c r="C20" s="45">
        <v>-5.4768908395913529E-3</v>
      </c>
      <c r="D20" s="46">
        <v>5.7152894339671745E-2</v>
      </c>
      <c r="E20" s="47">
        <v>1111991.6262182593</v>
      </c>
    </row>
    <row r="21" spans="1:5" s="53" customFormat="1" ht="18" customHeight="1" x14ac:dyDescent="0.35">
      <c r="A21" s="43">
        <v>2029</v>
      </c>
      <c r="B21" s="44">
        <v>20085528.092599992</v>
      </c>
      <c r="C21" s="45">
        <v>-2.3477703877516687E-2</v>
      </c>
      <c r="D21" s="46">
        <v>3.1057421447425293E-2</v>
      </c>
      <c r="E21" s="47">
        <v>605014.52003542706</v>
      </c>
    </row>
    <row r="22" spans="1:5" s="53" customFormat="1" ht="18" customHeight="1" x14ac:dyDescent="0.35">
      <c r="A22" s="43">
        <v>2030</v>
      </c>
      <c r="B22" s="44">
        <v>21033958.199825507</v>
      </c>
      <c r="C22" s="45">
        <v>4.7219575350619714E-2</v>
      </c>
      <c r="D22" s="46">
        <v>2.4137168014221944E-2</v>
      </c>
      <c r="E22" s="47">
        <v>495734.55483285338</v>
      </c>
    </row>
    <row r="23" spans="1:5" s="53" customFormat="1" ht="18" customHeight="1" x14ac:dyDescent="0.35">
      <c r="A23" s="43">
        <v>2031</v>
      </c>
      <c r="B23" s="44">
        <v>22000828.362543758</v>
      </c>
      <c r="C23" s="45">
        <v>4.5967104885007881E-2</v>
      </c>
      <c r="D23" s="75" t="s">
        <v>274</v>
      </c>
      <c r="E23" s="76" t="s">
        <v>274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141</v>
      </c>
      <c r="B25" s="30"/>
      <c r="C25" s="30"/>
    </row>
    <row r="26" spans="1:5" ht="21.75" customHeight="1" x14ac:dyDescent="0.35">
      <c r="A26" s="72" t="s">
        <v>147</v>
      </c>
      <c r="B26" s="3"/>
      <c r="C26" s="3"/>
    </row>
    <row r="27" spans="1:5" ht="21.75" customHeight="1" x14ac:dyDescent="0.35">
      <c r="A27" s="118" t="s">
        <v>220</v>
      </c>
      <c r="B27" s="3"/>
      <c r="C27" s="3"/>
    </row>
    <row r="28" spans="1:5" ht="21.75" customHeight="1" x14ac:dyDescent="0.35">
      <c r="A28" s="118"/>
    </row>
    <row r="29" spans="1:5" ht="21.75" customHeight="1" x14ac:dyDescent="0.35">
      <c r="A29" s="118"/>
    </row>
    <row r="30" spans="1:5" ht="21.75" customHeight="1" x14ac:dyDescent="0.35">
      <c r="A30" s="240" t="str">
        <f>Headings!F10</f>
        <v>Page 10</v>
      </c>
      <c r="B30" s="243"/>
      <c r="C30" s="243"/>
      <c r="D30" s="243"/>
      <c r="E30" s="242"/>
    </row>
    <row r="32" spans="1:5" ht="21.75" customHeight="1" x14ac:dyDescent="0.35">
      <c r="A32" s="118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2" customWidth="1"/>
    <col min="2" max="2" width="20.7265625" style="202" customWidth="1"/>
    <col min="3" max="3" width="10.7265625" style="202" customWidth="1"/>
    <col min="4" max="5" width="17.7265625" style="170" customWidth="1"/>
    <col min="6" max="16384" width="10.7265625" style="170"/>
  </cols>
  <sheetData>
    <row r="1" spans="1:5" ht="23.4" x14ac:dyDescent="0.35">
      <c r="A1" s="241" t="str">
        <f>+Headings!E11</f>
        <v>March 2022 Health Through Housing Sales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105" t="s">
        <v>80</v>
      </c>
      <c r="C5" s="78" t="s">
        <v>80</v>
      </c>
      <c r="D5" s="82" t="s">
        <v>80</v>
      </c>
      <c r="E5" s="102" t="s">
        <v>80</v>
      </c>
    </row>
    <row r="6" spans="1:5" s="53" customFormat="1" ht="18" customHeight="1" x14ac:dyDescent="0.35">
      <c r="A6" s="43">
        <v>2013</v>
      </c>
      <c r="B6" s="85" t="s">
        <v>80</v>
      </c>
      <c r="C6" s="86" t="s">
        <v>80</v>
      </c>
      <c r="D6" s="75" t="s">
        <v>80</v>
      </c>
      <c r="E6" s="76" t="s">
        <v>80</v>
      </c>
    </row>
    <row r="7" spans="1:5" s="53" customFormat="1" ht="18" customHeight="1" x14ac:dyDescent="0.35">
      <c r="A7" s="43">
        <v>2014</v>
      </c>
      <c r="B7" s="85" t="s">
        <v>80</v>
      </c>
      <c r="C7" s="86" t="s">
        <v>80</v>
      </c>
      <c r="D7" s="75" t="s">
        <v>80</v>
      </c>
      <c r="E7" s="76" t="s">
        <v>80</v>
      </c>
    </row>
    <row r="8" spans="1:5" s="53" customFormat="1" ht="18" customHeight="1" x14ac:dyDescent="0.35">
      <c r="A8" s="43">
        <v>2015</v>
      </c>
      <c r="B8" s="85" t="s">
        <v>80</v>
      </c>
      <c r="C8" s="86" t="s">
        <v>80</v>
      </c>
      <c r="D8" s="75" t="s">
        <v>80</v>
      </c>
      <c r="E8" s="76" t="s">
        <v>80</v>
      </c>
    </row>
    <row r="9" spans="1:5" s="53" customFormat="1" ht="18" customHeight="1" x14ac:dyDescent="0.35">
      <c r="A9" s="43">
        <v>2016</v>
      </c>
      <c r="B9" s="85" t="s">
        <v>80</v>
      </c>
      <c r="C9" s="86" t="s">
        <v>80</v>
      </c>
      <c r="D9" s="75" t="s">
        <v>80</v>
      </c>
      <c r="E9" s="76" t="s">
        <v>80</v>
      </c>
    </row>
    <row r="10" spans="1:5" s="53" customFormat="1" ht="18" customHeight="1" x14ac:dyDescent="0.35">
      <c r="A10" s="43">
        <v>2017</v>
      </c>
      <c r="B10" s="85" t="s">
        <v>80</v>
      </c>
      <c r="C10" s="86" t="s">
        <v>80</v>
      </c>
      <c r="D10" s="75" t="s">
        <v>80</v>
      </c>
      <c r="E10" s="76" t="s">
        <v>80</v>
      </c>
    </row>
    <row r="11" spans="1:5" s="53" customFormat="1" ht="18" customHeight="1" x14ac:dyDescent="0.35">
      <c r="A11" s="43">
        <v>2018</v>
      </c>
      <c r="B11" s="85" t="s">
        <v>80</v>
      </c>
      <c r="C11" s="86" t="s">
        <v>80</v>
      </c>
      <c r="D11" s="75" t="s">
        <v>80</v>
      </c>
      <c r="E11" s="76" t="s">
        <v>80</v>
      </c>
    </row>
    <row r="12" spans="1:5" s="53" customFormat="1" ht="18" customHeight="1" x14ac:dyDescent="0.35">
      <c r="A12" s="43">
        <v>2019</v>
      </c>
      <c r="B12" s="85" t="s">
        <v>80</v>
      </c>
      <c r="C12" s="86" t="s">
        <v>80</v>
      </c>
      <c r="D12" s="75" t="s">
        <v>80</v>
      </c>
      <c r="E12" s="76" t="s">
        <v>80</v>
      </c>
    </row>
    <row r="13" spans="1:5" s="53" customFormat="1" ht="18" customHeight="1" x14ac:dyDescent="0.35">
      <c r="A13" s="43">
        <v>2020</v>
      </c>
      <c r="B13" s="85" t="s">
        <v>80</v>
      </c>
      <c r="C13" s="86" t="s">
        <v>80</v>
      </c>
      <c r="D13" s="75" t="s">
        <v>80</v>
      </c>
      <c r="E13" s="76" t="s">
        <v>80</v>
      </c>
    </row>
    <row r="14" spans="1:5" s="53" customFormat="1" ht="18" customHeight="1" thickBot="1" x14ac:dyDescent="0.4">
      <c r="A14" s="48">
        <v>2021</v>
      </c>
      <c r="B14" s="49">
        <v>61167274.009999998</v>
      </c>
      <c r="C14" s="207" t="s">
        <v>80</v>
      </c>
      <c r="D14" s="55">
        <v>2.9648897476655112E-2</v>
      </c>
      <c r="E14" s="208">
        <v>1761321.0099999979</v>
      </c>
    </row>
    <row r="15" spans="1:5" s="53" customFormat="1" ht="18" customHeight="1" thickTop="1" x14ac:dyDescent="0.35">
      <c r="A15" s="43">
        <v>2022</v>
      </c>
      <c r="B15" s="44">
        <v>64495723.019857347</v>
      </c>
      <c r="C15" s="56">
        <v>5.4415519797615941E-2</v>
      </c>
      <c r="D15" s="46">
        <v>3.7583553916932244E-2</v>
      </c>
      <c r="E15" s="76">
        <v>2336176.6619928479</v>
      </c>
    </row>
    <row r="16" spans="1:5" s="53" customFormat="1" ht="18" customHeight="1" x14ac:dyDescent="0.35">
      <c r="A16" s="43">
        <v>2023</v>
      </c>
      <c r="B16" s="44">
        <v>67598782.076757446</v>
      </c>
      <c r="C16" s="56">
        <v>4.8112633080254152E-2</v>
      </c>
      <c r="D16" s="46">
        <v>2.9069603224968876E-2</v>
      </c>
      <c r="E16" s="76">
        <v>1909559.632608138</v>
      </c>
    </row>
    <row r="17" spans="1:5" s="53" customFormat="1" ht="18" customHeight="1" x14ac:dyDescent="0.35">
      <c r="A17" s="43">
        <v>2024</v>
      </c>
      <c r="B17" s="44">
        <v>71220740.680820316</v>
      </c>
      <c r="C17" s="56">
        <v>5.3580234625383971E-2</v>
      </c>
      <c r="D17" s="46">
        <v>2.7605206730752174E-2</v>
      </c>
      <c r="E17" s="76">
        <v>1913247.6724852473</v>
      </c>
    </row>
    <row r="18" spans="1:5" ht="18" customHeight="1" x14ac:dyDescent="0.35">
      <c r="A18" s="43">
        <v>2025</v>
      </c>
      <c r="B18" s="44">
        <v>74627343.297021046</v>
      </c>
      <c r="C18" s="56">
        <v>4.7831608933521341E-2</v>
      </c>
      <c r="D18" s="46">
        <v>1.8559440560446561E-2</v>
      </c>
      <c r="E18" s="76">
        <v>1359804.5307429582</v>
      </c>
    </row>
    <row r="19" spans="1:5" ht="18" customHeight="1" x14ac:dyDescent="0.35">
      <c r="A19" s="43">
        <v>2026</v>
      </c>
      <c r="B19" s="44">
        <v>78193445.111888006</v>
      </c>
      <c r="C19" s="56">
        <v>4.7785458483677656E-2</v>
      </c>
      <c r="D19" s="46">
        <v>1.9937342137596792E-2</v>
      </c>
      <c r="E19" s="76">
        <v>1528495.3336896151</v>
      </c>
    </row>
    <row r="20" spans="1:5" ht="18" customHeight="1" x14ac:dyDescent="0.35">
      <c r="A20" s="43">
        <v>2027</v>
      </c>
      <c r="B20" s="44">
        <v>82578837.156325951</v>
      </c>
      <c r="C20" s="56">
        <v>5.6083883222728392E-2</v>
      </c>
      <c r="D20" s="46">
        <v>2.5358876569954614E-2</v>
      </c>
      <c r="E20" s="76">
        <v>2042315.706811741</v>
      </c>
    </row>
    <row r="21" spans="1:5" ht="18" customHeight="1" x14ac:dyDescent="0.35">
      <c r="A21" s="43">
        <v>2028</v>
      </c>
      <c r="B21" s="44">
        <v>86836375.05238983</v>
      </c>
      <c r="C21" s="56">
        <v>5.1557251744828392E-2</v>
      </c>
      <c r="D21" s="46">
        <v>2.6392194823651849E-2</v>
      </c>
      <c r="E21" s="76">
        <v>2232872.1318424791</v>
      </c>
    </row>
    <row r="22" spans="1:5" ht="18" customHeight="1" x14ac:dyDescent="0.35">
      <c r="A22" s="43">
        <v>2029</v>
      </c>
      <c r="B22" s="44">
        <v>90966188.836716071</v>
      </c>
      <c r="C22" s="56">
        <v>4.7558569572194287E-2</v>
      </c>
      <c r="D22" s="46">
        <v>2.6846656029185345E-2</v>
      </c>
      <c r="E22" s="76">
        <v>2378288.878525421</v>
      </c>
    </row>
    <row r="23" spans="1:5" ht="18" customHeight="1" x14ac:dyDescent="0.35">
      <c r="A23" s="43">
        <v>2030</v>
      </c>
      <c r="B23" s="44">
        <v>95259241.528384805</v>
      </c>
      <c r="C23" s="56">
        <v>4.7193938171629313E-2</v>
      </c>
      <c r="D23" s="46">
        <v>1.9958979381034414E-2</v>
      </c>
      <c r="E23" s="76">
        <v>1864072.2577605993</v>
      </c>
    </row>
    <row r="24" spans="1:5" ht="18" customHeight="1" x14ac:dyDescent="0.35">
      <c r="A24" s="43">
        <v>2031</v>
      </c>
      <c r="B24" s="44">
        <v>99635762.816489384</v>
      </c>
      <c r="C24" s="56">
        <v>4.5943272462446449E-2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251</v>
      </c>
      <c r="B26" s="3"/>
      <c r="C26" s="3"/>
    </row>
    <row r="27" spans="1:5" ht="21.75" customHeight="1" x14ac:dyDescent="0.35">
      <c r="A27" s="30" t="s">
        <v>250</v>
      </c>
      <c r="B27" s="3"/>
      <c r="C27" s="3"/>
    </row>
    <row r="28" spans="1:5" ht="21.75" customHeight="1" x14ac:dyDescent="0.35">
      <c r="A28" s="30"/>
      <c r="B28" s="170"/>
      <c r="C28" s="170"/>
    </row>
    <row r="29" spans="1:5" ht="21.75" customHeight="1" x14ac:dyDescent="0.35">
      <c r="A29" s="3"/>
      <c r="B29" s="170"/>
      <c r="C29" s="170"/>
    </row>
    <row r="30" spans="1:5" ht="21.75" customHeight="1" x14ac:dyDescent="0.35">
      <c r="A30" s="240" t="str">
        <f>+Headings!F11</f>
        <v>Page 11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Headings!E12</f>
        <v>March 2022 Hotel Sales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>
        <v>2013</v>
      </c>
      <c r="B5" s="39">
        <v>20243998</v>
      </c>
      <c r="C5" s="82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23237103.519999899</v>
      </c>
      <c r="C6" s="45">
        <v>0.14785150245519185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26115934.079999898</v>
      </c>
      <c r="C7" s="45">
        <v>0.12388938911952696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28699357.100000001</v>
      </c>
      <c r="C8" s="45">
        <v>9.8921333316526416E-2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31591980.010000002</v>
      </c>
      <c r="C9" s="45">
        <v>0.10079051248154958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34525943.560000002</v>
      </c>
      <c r="C10" s="45">
        <v>9.2870518057788676E-2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35876830.18</v>
      </c>
      <c r="C11" s="45">
        <v>3.912671112528443E-2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9807758.7000000011</v>
      </c>
      <c r="C12" s="45">
        <v>-0.72662694416444118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18928365.68</v>
      </c>
      <c r="C13" s="50">
        <v>0.9299379459651671</v>
      </c>
      <c r="D13" s="55">
        <v>7.4474440537410036E-2</v>
      </c>
      <c r="E13" s="77">
        <v>1311971.1285086013</v>
      </c>
    </row>
    <row r="14" spans="1:5" s="53" customFormat="1" ht="18" customHeight="1" thickTop="1" x14ac:dyDescent="0.35">
      <c r="A14" s="43">
        <v>2022</v>
      </c>
      <c r="B14" s="44">
        <v>28633042.885784198</v>
      </c>
      <c r="C14" s="45">
        <v>0.51270550082611233</v>
      </c>
      <c r="D14" s="46">
        <v>-3.4081167298953718E-2</v>
      </c>
      <c r="E14" s="47">
        <v>-1010279.0129267052</v>
      </c>
    </row>
    <row r="15" spans="1:5" s="53" customFormat="1" ht="18" customHeight="1" x14ac:dyDescent="0.35">
      <c r="A15" s="43">
        <v>2023</v>
      </c>
      <c r="B15" s="44">
        <v>35873644.385359906</v>
      </c>
      <c r="C15" s="45">
        <v>0.25287572572912054</v>
      </c>
      <c r="D15" s="46">
        <v>5.6778258236043211E-3</v>
      </c>
      <c r="E15" s="47">
        <v>202534.34971700609</v>
      </c>
    </row>
    <row r="16" spans="1:5" s="53" customFormat="1" ht="18" customHeight="1" x14ac:dyDescent="0.35">
      <c r="A16" s="43">
        <v>2024</v>
      </c>
      <c r="B16" s="44">
        <v>37848786.728625901</v>
      </c>
      <c r="C16" s="45">
        <v>5.5058313062612996E-2</v>
      </c>
      <c r="D16" s="46">
        <v>1.8876287054571339E-2</v>
      </c>
      <c r="E16" s="47">
        <v>701208.35280419886</v>
      </c>
    </row>
    <row r="17" spans="1:5" s="53" customFormat="1" ht="18" customHeight="1" x14ac:dyDescent="0.35">
      <c r="A17" s="43">
        <v>2025</v>
      </c>
      <c r="B17" s="44">
        <v>39831092.028435297</v>
      </c>
      <c r="C17" s="45">
        <v>5.2374341984128492E-2</v>
      </c>
      <c r="D17" s="46">
        <v>1.9531592620107396E-2</v>
      </c>
      <c r="E17" s="47">
        <v>763060.86907429993</v>
      </c>
    </row>
    <row r="18" spans="1:5" s="53" customFormat="1" ht="18" customHeight="1" x14ac:dyDescent="0.35">
      <c r="A18" s="43">
        <v>2026</v>
      </c>
      <c r="B18" s="44">
        <v>41938864.369509198</v>
      </c>
      <c r="C18" s="45">
        <v>5.2917764332676809E-2</v>
      </c>
      <c r="D18" s="46">
        <v>1.7523899703841161E-2</v>
      </c>
      <c r="E18" s="47">
        <v>722275.37173149735</v>
      </c>
    </row>
    <row r="19" spans="1:5" s="53" customFormat="1" ht="18" customHeight="1" x14ac:dyDescent="0.35">
      <c r="A19" s="43">
        <v>2027</v>
      </c>
      <c r="B19" s="44">
        <v>44388754.423788905</v>
      </c>
      <c r="C19" s="45">
        <v>5.8415746136913693E-2</v>
      </c>
      <c r="D19" s="46">
        <v>2.9776918883115178E-2</v>
      </c>
      <c r="E19" s="47">
        <v>1283540.4596495032</v>
      </c>
    </row>
    <row r="20" spans="1:5" s="53" customFormat="1" ht="18" customHeight="1" x14ac:dyDescent="0.35">
      <c r="A20" s="43">
        <v>2028</v>
      </c>
      <c r="B20" s="44">
        <v>46641308.990270101</v>
      </c>
      <c r="C20" s="45">
        <v>5.0746063856074386E-2</v>
      </c>
      <c r="D20" s="46">
        <v>2.2407213915868196E-2</v>
      </c>
      <c r="E20" s="47">
        <v>1022197.1966123953</v>
      </c>
    </row>
    <row r="21" spans="1:5" s="53" customFormat="1" ht="18" customHeight="1" x14ac:dyDescent="0.35">
      <c r="A21" s="43">
        <v>2029</v>
      </c>
      <c r="B21" s="44">
        <v>48845542.824327096</v>
      </c>
      <c r="C21" s="45">
        <v>4.7259261838402233E-2</v>
      </c>
      <c r="D21" s="46">
        <v>6.3607459687333723E-3</v>
      </c>
      <c r="E21" s="47">
        <v>308730.33438059688</v>
      </c>
    </row>
    <row r="22" spans="1:5" s="53" customFormat="1" ht="18" customHeight="1" x14ac:dyDescent="0.35">
      <c r="A22" s="43">
        <v>2030</v>
      </c>
      <c r="B22" s="44">
        <v>51191374.454278097</v>
      </c>
      <c r="C22" s="45">
        <v>4.8025500266990262E-2</v>
      </c>
      <c r="D22" s="46">
        <v>6.3613572027603205E-3</v>
      </c>
      <c r="E22" s="47">
        <v>323588.15873959661</v>
      </c>
    </row>
    <row r="23" spans="1:5" s="53" customFormat="1" ht="18" customHeight="1" x14ac:dyDescent="0.35">
      <c r="A23" s="43">
        <v>2031</v>
      </c>
      <c r="B23" s="44">
        <v>53651282.877938896</v>
      </c>
      <c r="C23" s="45">
        <v>4.8053181808155543E-2</v>
      </c>
      <c r="D23" s="75" t="s">
        <v>274</v>
      </c>
      <c r="E23" s="76" t="s">
        <v>274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125</v>
      </c>
      <c r="B25" s="3"/>
      <c r="C25" s="3"/>
    </row>
    <row r="26" spans="1:5" ht="21.75" customHeight="1" x14ac:dyDescent="0.35">
      <c r="A26" s="118" t="s">
        <v>252</v>
      </c>
      <c r="B26" s="3"/>
      <c r="C26" s="3"/>
    </row>
    <row r="27" spans="1:5" ht="21.75" customHeight="1" x14ac:dyDescent="0.35">
      <c r="A27" s="121" t="s">
        <v>156</v>
      </c>
      <c r="B27" s="3"/>
      <c r="C27" s="3"/>
    </row>
    <row r="28" spans="1:5" ht="21.75" customHeight="1" x14ac:dyDescent="0.35">
      <c r="B28" s="3"/>
      <c r="C28" s="3"/>
    </row>
    <row r="29" spans="1:5" s="92" customFormat="1" ht="21.75" customHeight="1" x14ac:dyDescent="0.35">
      <c r="A29" s="118"/>
    </row>
    <row r="30" spans="1:5" ht="21.75" customHeight="1" x14ac:dyDescent="0.35">
      <c r="A30" s="240" t="str">
        <f>Headings!F12</f>
        <v>Page 12</v>
      </c>
      <c r="B30" s="243"/>
      <c r="C30" s="243"/>
      <c r="D30" s="243"/>
      <c r="E30" s="242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69" customWidth="1"/>
    <col min="2" max="2" width="17.7265625" style="169" customWidth="1"/>
    <col min="3" max="3" width="10.7265625" style="169" customWidth="1"/>
    <col min="4" max="4" width="17.7265625" style="28" customWidth="1"/>
    <col min="5" max="5" width="17.7265625" style="170" customWidth="1"/>
    <col min="6" max="16384" width="10.7265625" style="170"/>
  </cols>
  <sheetData>
    <row r="1" spans="1:5" ht="23.4" x14ac:dyDescent="0.35">
      <c r="A1" s="241" t="str">
        <f>Headings!E13</f>
        <v>March 2022 Hotel Tax (HB 2015) Forecast</v>
      </c>
      <c r="B1" s="244"/>
      <c r="C1" s="244"/>
      <c r="D1" s="244"/>
      <c r="E1" s="244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203" t="s">
        <v>193</v>
      </c>
      <c r="B5" s="191">
        <v>251272.66999999998</v>
      </c>
      <c r="C5" s="215">
        <v>-0.30775798978384306</v>
      </c>
      <c r="D5" s="174">
        <v>0</v>
      </c>
      <c r="E5" s="193">
        <v>0</v>
      </c>
    </row>
    <row r="6" spans="1:5" s="53" customFormat="1" ht="18" customHeight="1" x14ac:dyDescent="0.35">
      <c r="A6" s="52" t="s">
        <v>194</v>
      </c>
      <c r="B6" s="69">
        <v>139897.88</v>
      </c>
      <c r="C6" s="216">
        <v>-0.72832099793579097</v>
      </c>
      <c r="D6" s="173">
        <v>0</v>
      </c>
      <c r="E6" s="192">
        <v>0</v>
      </c>
    </row>
    <row r="7" spans="1:5" s="53" customFormat="1" ht="18" customHeight="1" x14ac:dyDescent="0.35">
      <c r="A7" s="52" t="s">
        <v>195</v>
      </c>
      <c r="B7" s="69">
        <v>282313.27</v>
      </c>
      <c r="C7" s="216">
        <v>-0.60524272585892369</v>
      </c>
      <c r="D7" s="173">
        <v>0</v>
      </c>
      <c r="E7" s="192">
        <v>0</v>
      </c>
    </row>
    <row r="8" spans="1:5" s="53" customFormat="1" ht="18" customHeight="1" x14ac:dyDescent="0.35">
      <c r="A8" s="52" t="s">
        <v>196</v>
      </c>
      <c r="B8" s="69">
        <v>230047.02000000002</v>
      </c>
      <c r="C8" s="216">
        <v>-0.29166264587766344</v>
      </c>
      <c r="D8" s="173">
        <v>0</v>
      </c>
      <c r="E8" s="192">
        <v>0</v>
      </c>
    </row>
    <row r="9" spans="1:5" s="53" customFormat="1" ht="18" customHeight="1" x14ac:dyDescent="0.35">
      <c r="A9" s="52" t="s">
        <v>209</v>
      </c>
      <c r="B9" s="69">
        <v>295118.25</v>
      </c>
      <c r="C9" s="216">
        <v>0.17449402674791492</v>
      </c>
      <c r="D9" s="173">
        <v>0</v>
      </c>
      <c r="E9" s="192">
        <v>0</v>
      </c>
    </row>
    <row r="10" spans="1:5" s="53" customFormat="1" ht="18" customHeight="1" x14ac:dyDescent="0.35">
      <c r="A10" s="52" t="s">
        <v>210</v>
      </c>
      <c r="B10" s="69">
        <v>505972.97</v>
      </c>
      <c r="C10" s="56">
        <v>2.6167307896302643</v>
      </c>
      <c r="D10" s="173">
        <v>0.30969331074293316</v>
      </c>
      <c r="E10" s="192">
        <v>119643.61651724984</v>
      </c>
    </row>
    <row r="11" spans="1:5" s="53" customFormat="1" ht="18" customHeight="1" thickBot="1" x14ac:dyDescent="0.4">
      <c r="A11" s="52" t="s">
        <v>211</v>
      </c>
      <c r="B11" s="69">
        <v>738166.09000000008</v>
      </c>
      <c r="C11" s="56">
        <v>1.614705607001754</v>
      </c>
      <c r="D11" s="173">
        <v>0.44722734495155825</v>
      </c>
      <c r="E11" s="192">
        <v>228110.71233250026</v>
      </c>
    </row>
    <row r="12" spans="1:5" s="53" customFormat="1" ht="18" customHeight="1" thickTop="1" x14ac:dyDescent="0.35">
      <c r="A12" s="228" t="s">
        <v>212</v>
      </c>
      <c r="B12" s="229">
        <v>641920.17000000004</v>
      </c>
      <c r="C12" s="230">
        <v>1.7903868087489245</v>
      </c>
      <c r="D12" s="231">
        <v>0.47701947494229691</v>
      </c>
      <c r="E12" s="232">
        <v>207315.08801550011</v>
      </c>
    </row>
    <row r="13" spans="1:5" s="53" customFormat="1" ht="18" customHeight="1" x14ac:dyDescent="0.35">
      <c r="A13" s="52" t="s">
        <v>227</v>
      </c>
      <c r="B13" s="69">
        <v>514240.69133294246</v>
      </c>
      <c r="C13" s="56">
        <v>0.7424903113682142</v>
      </c>
      <c r="D13" s="173">
        <v>1.6147152789851349E-2</v>
      </c>
      <c r="E13" s="192">
        <v>8171.5753381922259</v>
      </c>
    </row>
    <row r="14" spans="1:5" s="53" customFormat="1" ht="18" customHeight="1" x14ac:dyDescent="0.35">
      <c r="A14" s="52" t="s">
        <v>228</v>
      </c>
      <c r="B14" s="69">
        <v>729514.9497899136</v>
      </c>
      <c r="C14" s="56">
        <v>0.44180616958631935</v>
      </c>
      <c r="D14" s="173">
        <v>0.24993967891848423</v>
      </c>
      <c r="E14" s="192">
        <v>145874.82531516324</v>
      </c>
    </row>
    <row r="15" spans="1:5" s="53" customFormat="1" ht="18" customHeight="1" x14ac:dyDescent="0.35">
      <c r="A15" s="52" t="s">
        <v>229</v>
      </c>
      <c r="B15" s="69">
        <v>1013165.2534825355</v>
      </c>
      <c r="C15" s="56">
        <v>0.37254375025888198</v>
      </c>
      <c r="D15" s="173">
        <v>0.57291725967440055</v>
      </c>
      <c r="E15" s="192">
        <v>369033.94444453542</v>
      </c>
    </row>
    <row r="16" spans="1:5" s="53" customFormat="1" ht="18" customHeight="1" x14ac:dyDescent="0.35">
      <c r="A16" s="52" t="s">
        <v>230</v>
      </c>
      <c r="B16" s="69">
        <v>460103.57018718636</v>
      </c>
      <c r="C16" s="56">
        <v>-0.2832386460341535</v>
      </c>
      <c r="D16" s="173">
        <v>9.1569815348529815E-2</v>
      </c>
      <c r="E16" s="192">
        <v>38597.25541218603</v>
      </c>
    </row>
    <row r="17" spans="1:5" s="53" customFormat="1" ht="18" customHeight="1" x14ac:dyDescent="0.35">
      <c r="A17" s="52" t="s">
        <v>231</v>
      </c>
      <c r="B17" s="69">
        <v>644232.11129424337</v>
      </c>
      <c r="C17" s="56">
        <v>0.25278322418312604</v>
      </c>
      <c r="D17" s="173">
        <v>0.22757697364296692</v>
      </c>
      <c r="E17" s="192">
        <v>119432.34303008707</v>
      </c>
    </row>
    <row r="18" spans="1:5" s="53" customFormat="1" ht="18" customHeight="1" x14ac:dyDescent="0.35">
      <c r="A18" s="52" t="s">
        <v>232</v>
      </c>
      <c r="B18" s="69">
        <v>913924.09088759928</v>
      </c>
      <c r="C18" s="56">
        <v>0.25278322418312604</v>
      </c>
      <c r="D18" s="173">
        <v>0.39350555234405871</v>
      </c>
      <c r="E18" s="192">
        <v>258078.77376614301</v>
      </c>
    </row>
    <row r="19" spans="1:5" s="53" customFormat="1" ht="18" customHeight="1" x14ac:dyDescent="0.35">
      <c r="A19" s="52" t="s">
        <v>233</v>
      </c>
      <c r="B19" s="69">
        <v>1269276.4328881649</v>
      </c>
      <c r="C19" s="56">
        <v>0.25278322418312604</v>
      </c>
      <c r="D19" s="173">
        <v>0.84613547775764908</v>
      </c>
      <c r="E19" s="192">
        <v>581744.85777870868</v>
      </c>
    </row>
    <row r="20" spans="1:5" s="53" customFormat="1" ht="18" customHeight="1" x14ac:dyDescent="0.35">
      <c r="A20" s="52" t="s">
        <v>234</v>
      </c>
      <c r="B20" s="69">
        <v>576410.03411727061</v>
      </c>
      <c r="C20" s="56">
        <v>0.25278322418312626</v>
      </c>
      <c r="D20" s="173">
        <v>0.28744480903393432</v>
      </c>
      <c r="E20" s="192">
        <v>128693.72808797064</v>
      </c>
    </row>
    <row r="21" spans="1:5" s="53" customFormat="1" ht="18" customHeight="1" x14ac:dyDescent="0.35">
      <c r="A21" s="52" t="s">
        <v>235</v>
      </c>
      <c r="B21" s="69">
        <v>679670.27900919435</v>
      </c>
      <c r="C21" s="56">
        <v>5.5008384545993438E-2</v>
      </c>
      <c r="D21" s="173" t="s">
        <v>274</v>
      </c>
      <c r="E21" s="192" t="s">
        <v>274</v>
      </c>
    </row>
    <row r="22" spans="1:5" s="53" customFormat="1" ht="18" customHeight="1" x14ac:dyDescent="0.35">
      <c r="A22" s="52" t="s">
        <v>236</v>
      </c>
      <c r="B22" s="69">
        <v>964197.57872499176</v>
      </c>
      <c r="C22" s="56">
        <v>5.5008384545993438E-2</v>
      </c>
      <c r="D22" s="173" t="s">
        <v>274</v>
      </c>
      <c r="E22" s="192" t="s">
        <v>274</v>
      </c>
    </row>
    <row r="23" spans="1:5" s="53" customFormat="1" ht="18" customHeight="1" x14ac:dyDescent="0.35">
      <c r="A23" s="52" t="s">
        <v>237</v>
      </c>
      <c r="B23" s="69">
        <v>1339097.2790036439</v>
      </c>
      <c r="C23" s="56">
        <v>5.5008384545993438E-2</v>
      </c>
      <c r="D23" s="173" t="s">
        <v>274</v>
      </c>
      <c r="E23" s="192" t="s">
        <v>274</v>
      </c>
    </row>
    <row r="24" spans="1:5" s="53" customFormat="1" ht="18" customHeight="1" x14ac:dyDescent="0.35">
      <c r="A24" s="52" t="s">
        <v>238</v>
      </c>
      <c r="B24" s="69">
        <v>608117.41893016268</v>
      </c>
      <c r="C24" s="56">
        <v>5.5008384545993438E-2</v>
      </c>
      <c r="D24" s="173" t="s">
        <v>274</v>
      </c>
      <c r="E24" s="192" t="s">
        <v>274</v>
      </c>
    </row>
    <row r="25" spans="1:5" s="53" customFormat="1" ht="18" customHeight="1" x14ac:dyDescent="0.35">
      <c r="A25" s="43"/>
      <c r="B25" s="97"/>
      <c r="C25" s="45"/>
      <c r="D25" s="157"/>
      <c r="E25" s="158"/>
    </row>
    <row r="26" spans="1:5" ht="21.75" customHeight="1" x14ac:dyDescent="0.35">
      <c r="A26" s="25" t="s">
        <v>4</v>
      </c>
      <c r="C26" s="170"/>
      <c r="D26" s="170"/>
    </row>
    <row r="27" spans="1:5" ht="21.75" customHeight="1" x14ac:dyDescent="0.35">
      <c r="A27" s="30" t="s">
        <v>245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0"/>
      <c r="C30" s="170"/>
      <c r="D30" s="170"/>
    </row>
    <row r="31" spans="1:5" ht="21.75" customHeight="1" x14ac:dyDescent="0.35">
      <c r="A31" s="245" t="str">
        <f>Headings!F13</f>
        <v>Page 13</v>
      </c>
      <c r="B31" s="243"/>
      <c r="C31" s="243"/>
      <c r="D31" s="243"/>
      <c r="E31" s="242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Headings!E14</f>
        <v>March 2022 Rental Car Sales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2857442.9599999902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3112670.25</v>
      </c>
      <c r="C6" s="46">
        <v>8.9320169666662563E-2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3494071.77</v>
      </c>
      <c r="C7" s="45">
        <v>0.12253193861444212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3734599.0666999999</v>
      </c>
      <c r="C8" s="45">
        <v>6.8838682354827485E-2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3938032.52</v>
      </c>
      <c r="C9" s="45">
        <v>5.4472635393164159E-2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3990916.1599999997</v>
      </c>
      <c r="C10" s="45">
        <v>1.3428949540518209E-2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4267531.57</v>
      </c>
      <c r="C11" s="45">
        <v>6.9311255588992537E-2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4229569.63</v>
      </c>
      <c r="C12" s="45">
        <v>-8.8955264600422135E-3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2104431.4700000002</v>
      </c>
      <c r="C13" s="45">
        <v>-0.50244784834054146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3686218.65</v>
      </c>
      <c r="C14" s="50">
        <v>0.75164584950822833</v>
      </c>
      <c r="D14" s="55">
        <v>0.30859347610055954</v>
      </c>
      <c r="E14" s="77">
        <v>869286.79352730978</v>
      </c>
    </row>
    <row r="15" spans="1:5" s="53" customFormat="1" ht="18" customHeight="1" thickTop="1" x14ac:dyDescent="0.35">
      <c r="A15" s="43">
        <v>2022</v>
      </c>
      <c r="B15" s="44">
        <v>4265792.6958667794</v>
      </c>
      <c r="C15" s="45">
        <v>0.15722725668125515</v>
      </c>
      <c r="D15" s="46">
        <v>0.14913436827375515</v>
      </c>
      <c r="E15" s="47">
        <v>553613.49938611919</v>
      </c>
    </row>
    <row r="16" spans="1:5" s="53" customFormat="1" ht="18" customHeight="1" x14ac:dyDescent="0.35">
      <c r="A16" s="43">
        <v>2023</v>
      </c>
      <c r="B16" s="44">
        <v>4386833.3803413501</v>
      </c>
      <c r="C16" s="45">
        <v>2.8374722614122661E-2</v>
      </c>
      <c r="D16" s="46">
        <v>1.6204720979024589E-2</v>
      </c>
      <c r="E16" s="47">
        <v>69953.828635450453</v>
      </c>
    </row>
    <row r="17" spans="1:5" s="53" customFormat="1" ht="18" customHeight="1" x14ac:dyDescent="0.35">
      <c r="A17" s="43">
        <v>2024</v>
      </c>
      <c r="B17" s="44">
        <v>4508693.4160062196</v>
      </c>
      <c r="C17" s="45">
        <v>2.7778587673504829E-2</v>
      </c>
      <c r="D17" s="46">
        <v>6.334563341511279E-3</v>
      </c>
      <c r="E17" s="47">
        <v>28380.823904439807</v>
      </c>
    </row>
    <row r="18" spans="1:5" s="53" customFormat="1" ht="18" customHeight="1" x14ac:dyDescent="0.35">
      <c r="A18" s="43">
        <v>2025</v>
      </c>
      <c r="B18" s="44">
        <v>4660404.0025076699</v>
      </c>
      <c r="C18" s="45">
        <v>3.3648459210569914E-2</v>
      </c>
      <c r="D18" s="46">
        <v>8.8901283609905679E-3</v>
      </c>
      <c r="E18" s="47">
        <v>41066.503310599364</v>
      </c>
    </row>
    <row r="19" spans="1:5" s="53" customFormat="1" ht="18" customHeight="1" x14ac:dyDescent="0.35">
      <c r="A19" s="43">
        <v>2026</v>
      </c>
      <c r="B19" s="44">
        <v>4805865.9819845799</v>
      </c>
      <c r="C19" s="45">
        <v>3.1212311078318455E-2</v>
      </c>
      <c r="D19" s="46">
        <v>6.8996769945937064E-3</v>
      </c>
      <c r="E19" s="47">
        <v>32931.704828799702</v>
      </c>
    </row>
    <row r="20" spans="1:5" s="53" customFormat="1" ht="18" customHeight="1" x14ac:dyDescent="0.35">
      <c r="A20" s="43">
        <v>2027</v>
      </c>
      <c r="B20" s="44">
        <v>4965620.6996772196</v>
      </c>
      <c r="C20" s="45">
        <v>3.3241608961111613E-2</v>
      </c>
      <c r="D20" s="46">
        <v>7.8719499659869463E-3</v>
      </c>
      <c r="E20" s="47">
        <v>38783.813458889723</v>
      </c>
    </row>
    <row r="21" spans="1:5" s="53" customFormat="1" ht="18" customHeight="1" x14ac:dyDescent="0.35">
      <c r="A21" s="43">
        <v>2028</v>
      </c>
      <c r="B21" s="44">
        <v>5124692.9898959799</v>
      </c>
      <c r="C21" s="45">
        <v>3.2034724325420205E-2</v>
      </c>
      <c r="D21" s="46">
        <v>1.9165350191075126E-2</v>
      </c>
      <c r="E21" s="47">
        <v>96369.579042979516</v>
      </c>
    </row>
    <row r="22" spans="1:5" s="53" customFormat="1" ht="18" customHeight="1" x14ac:dyDescent="0.35">
      <c r="A22" s="43">
        <v>2029</v>
      </c>
      <c r="B22" s="44">
        <v>5286565.5494017694</v>
      </c>
      <c r="C22" s="45">
        <v>3.1586781847213752E-2</v>
      </c>
      <c r="D22" s="46">
        <v>1.662507091064902E-2</v>
      </c>
      <c r="E22" s="47">
        <v>86452.25230759941</v>
      </c>
    </row>
    <row r="23" spans="1:5" s="53" customFormat="1" ht="18" customHeight="1" x14ac:dyDescent="0.35">
      <c r="A23" s="43">
        <v>2030</v>
      </c>
      <c r="B23" s="44">
        <v>5451272.2757394398</v>
      </c>
      <c r="C23" s="45">
        <v>3.1155714385553868E-2</v>
      </c>
      <c r="D23" s="46">
        <v>1.3780966444533194E-2</v>
      </c>
      <c r="E23" s="47">
        <v>74102.594937689602</v>
      </c>
    </row>
    <row r="24" spans="1:5" s="53" customFormat="1" ht="18" customHeight="1" x14ac:dyDescent="0.35">
      <c r="A24" s="43">
        <v>2031</v>
      </c>
      <c r="B24" s="44">
        <v>5620668.7075697705</v>
      </c>
      <c r="C24" s="45">
        <v>3.1074659870544252E-2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119"/>
      <c r="B29" s="3"/>
      <c r="C29" s="3"/>
    </row>
    <row r="30" spans="1:5" ht="21.75" customHeight="1" x14ac:dyDescent="0.35">
      <c r="A30" s="240" t="str">
        <f>Headings!F14</f>
        <v>Page 14</v>
      </c>
      <c r="B30" s="243"/>
      <c r="C30" s="243"/>
      <c r="D30" s="243"/>
      <c r="E30" s="242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41" t="str">
        <f>Headings!E15</f>
        <v>March 2022 Real Estate Excise Tax (REET 1) Forecast</v>
      </c>
      <c r="B1" s="242"/>
      <c r="C1" s="242"/>
      <c r="D1" s="242"/>
      <c r="E1" s="242"/>
    </row>
    <row r="2" spans="1:9" ht="21.75" customHeight="1" x14ac:dyDescent="0.35">
      <c r="A2" s="241" t="s">
        <v>86</v>
      </c>
      <c r="B2" s="242"/>
      <c r="C2" s="242"/>
      <c r="D2" s="242"/>
      <c r="E2" s="242"/>
    </row>
    <row r="4" spans="1:9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9" s="53" customFormat="1" ht="18" customHeight="1" x14ac:dyDescent="0.35">
      <c r="A5" s="38">
        <v>2012</v>
      </c>
      <c r="B5" s="39">
        <v>4047144.57</v>
      </c>
      <c r="C5" s="74" t="s">
        <v>80</v>
      </c>
      <c r="D5" s="51">
        <v>0</v>
      </c>
      <c r="E5" s="42">
        <v>0</v>
      </c>
    </row>
    <row r="6" spans="1:9" s="53" customFormat="1" ht="18" customHeight="1" x14ac:dyDescent="0.35">
      <c r="A6" s="43">
        <v>2013</v>
      </c>
      <c r="B6" s="44">
        <v>5650866.3900000043</v>
      </c>
      <c r="C6" s="46">
        <v>0.39626007726232637</v>
      </c>
      <c r="D6" s="46">
        <v>0</v>
      </c>
      <c r="E6" s="47">
        <v>0</v>
      </c>
    </row>
    <row r="7" spans="1:9" s="53" customFormat="1" ht="18" customHeight="1" x14ac:dyDescent="0.35">
      <c r="A7" s="43">
        <v>2014</v>
      </c>
      <c r="B7" s="44">
        <v>5460691.6899999995</v>
      </c>
      <c r="C7" s="45">
        <v>-3.365407830851308E-2</v>
      </c>
      <c r="D7" s="46">
        <v>0</v>
      </c>
      <c r="E7" s="47">
        <v>0</v>
      </c>
      <c r="H7" s="125"/>
      <c r="I7" s="127"/>
    </row>
    <row r="8" spans="1:9" s="53" customFormat="1" ht="18" customHeight="1" x14ac:dyDescent="0.35">
      <c r="A8" s="43">
        <v>2015</v>
      </c>
      <c r="B8" s="44">
        <v>7300582.5899999999</v>
      </c>
      <c r="C8" s="45">
        <v>0.33693367149244802</v>
      </c>
      <c r="D8" s="46">
        <v>0</v>
      </c>
      <c r="E8" s="47">
        <v>0</v>
      </c>
      <c r="H8" s="125"/>
      <c r="I8" s="127"/>
    </row>
    <row r="9" spans="1:9" s="53" customFormat="1" ht="18" customHeight="1" x14ac:dyDescent="0.35">
      <c r="A9" s="43">
        <v>2016</v>
      </c>
      <c r="B9" s="44">
        <v>7431560.2699999996</v>
      </c>
      <c r="C9" s="45">
        <v>1.7940716153174829E-2</v>
      </c>
      <c r="D9" s="46">
        <v>0</v>
      </c>
      <c r="E9" s="47">
        <v>0</v>
      </c>
      <c r="H9" s="125"/>
      <c r="I9" s="127"/>
    </row>
    <row r="10" spans="1:9" s="53" customFormat="1" ht="18" customHeight="1" x14ac:dyDescent="0.35">
      <c r="A10" s="43">
        <v>2017</v>
      </c>
      <c r="B10" s="44">
        <v>7943445.1999999993</v>
      </c>
      <c r="C10" s="45">
        <v>6.887987332436718E-2</v>
      </c>
      <c r="D10" s="46">
        <v>0</v>
      </c>
      <c r="E10" s="47">
        <v>0</v>
      </c>
      <c r="H10" s="125"/>
      <c r="I10" s="127"/>
    </row>
    <row r="11" spans="1:9" s="53" customFormat="1" ht="18" customHeight="1" x14ac:dyDescent="0.35">
      <c r="A11" s="43">
        <v>2018</v>
      </c>
      <c r="B11" s="44">
        <v>7997142.709999999</v>
      </c>
      <c r="C11" s="45">
        <v>6.7599773962059295E-3</v>
      </c>
      <c r="D11" s="46">
        <v>0</v>
      </c>
      <c r="E11" s="47">
        <v>0</v>
      </c>
      <c r="H11" s="125"/>
      <c r="I11" s="127"/>
    </row>
    <row r="12" spans="1:9" s="53" customFormat="1" ht="18" customHeight="1" x14ac:dyDescent="0.35">
      <c r="A12" s="43">
        <v>2019</v>
      </c>
      <c r="B12" s="44">
        <v>7768147.6199999992</v>
      </c>
      <c r="C12" s="45">
        <v>-2.8634613424323829E-2</v>
      </c>
      <c r="D12" s="46">
        <v>0</v>
      </c>
      <c r="E12" s="47">
        <v>0</v>
      </c>
      <c r="H12" s="125"/>
      <c r="I12" s="127"/>
    </row>
    <row r="13" spans="1:9" s="53" customFormat="1" ht="18" customHeight="1" x14ac:dyDescent="0.35">
      <c r="A13" s="43">
        <v>2020</v>
      </c>
      <c r="B13" s="44">
        <v>8959798.1999999993</v>
      </c>
      <c r="C13" s="45">
        <v>0.15340215432208804</v>
      </c>
      <c r="D13" s="46">
        <v>0</v>
      </c>
      <c r="E13" s="47">
        <v>0</v>
      </c>
      <c r="H13" s="125"/>
      <c r="I13" s="127"/>
    </row>
    <row r="14" spans="1:9" s="53" customFormat="1" ht="18" customHeight="1" thickBot="1" x14ac:dyDescent="0.4">
      <c r="A14" s="48">
        <v>2021</v>
      </c>
      <c r="B14" s="49">
        <v>12316448.349999998</v>
      </c>
      <c r="C14" s="50">
        <v>0.37463457045271387</v>
      </c>
      <c r="D14" s="55">
        <v>9.4342303340649192E-2</v>
      </c>
      <c r="E14" s="77">
        <v>1061790.3582526855</v>
      </c>
      <c r="H14" s="125"/>
      <c r="I14" s="127"/>
    </row>
    <row r="15" spans="1:9" s="53" customFormat="1" ht="18" customHeight="1" thickTop="1" x14ac:dyDescent="0.35">
      <c r="A15" s="43">
        <v>2022</v>
      </c>
      <c r="B15" s="44">
        <v>11632756.945291499</v>
      </c>
      <c r="C15" s="45">
        <v>-5.5510434930577945E-2</v>
      </c>
      <c r="D15" s="46">
        <v>0.1123296510069598</v>
      </c>
      <c r="E15" s="47">
        <v>1174744.8490026873</v>
      </c>
      <c r="H15" s="125"/>
      <c r="I15" s="127"/>
    </row>
    <row r="16" spans="1:9" s="53" customFormat="1" ht="18" customHeight="1" x14ac:dyDescent="0.35">
      <c r="A16" s="43">
        <v>2023</v>
      </c>
      <c r="B16" s="44">
        <v>11817884.604413498</v>
      </c>
      <c r="C16" s="45">
        <v>1.5914340855968101E-2</v>
      </c>
      <c r="D16" s="46">
        <v>0.12722222776150316</v>
      </c>
      <c r="E16" s="47">
        <v>1333807.6288537886</v>
      </c>
      <c r="H16" s="125"/>
      <c r="I16" s="127"/>
    </row>
    <row r="17" spans="1:9" s="53" customFormat="1" ht="18" customHeight="1" x14ac:dyDescent="0.35">
      <c r="A17" s="43">
        <v>2024</v>
      </c>
      <c r="B17" s="44">
        <v>12083975.860621298</v>
      </c>
      <c r="C17" s="45">
        <v>2.2515980237988176E-2</v>
      </c>
      <c r="D17" s="46">
        <v>0.19625852394131216</v>
      </c>
      <c r="E17" s="47">
        <v>1982500.6202959623</v>
      </c>
      <c r="H17" s="126"/>
      <c r="I17" s="127"/>
    </row>
    <row r="18" spans="1:9" s="53" customFormat="1" ht="18" customHeight="1" x14ac:dyDescent="0.35">
      <c r="A18" s="43">
        <v>2025</v>
      </c>
      <c r="B18" s="44">
        <v>12387994.165968198</v>
      </c>
      <c r="C18" s="45">
        <v>2.5158797804092137E-2</v>
      </c>
      <c r="D18" s="46">
        <v>0.25568066498396069</v>
      </c>
      <c r="E18" s="47">
        <v>2522433.1906174831</v>
      </c>
      <c r="H18" s="126"/>
      <c r="I18" s="127"/>
    </row>
    <row r="19" spans="1:9" s="53" customFormat="1" ht="18" customHeight="1" x14ac:dyDescent="0.35">
      <c r="A19" s="43">
        <v>2026</v>
      </c>
      <c r="B19" s="44">
        <v>11782399.492185835</v>
      </c>
      <c r="C19" s="45">
        <v>-4.8885611800337236E-2</v>
      </c>
      <c r="D19" s="46">
        <v>0.24644086447114932</v>
      </c>
      <c r="E19" s="47">
        <v>2329564.7624893133</v>
      </c>
      <c r="H19" s="126"/>
      <c r="I19" s="127"/>
    </row>
    <row r="20" spans="1:9" s="53" customFormat="1" ht="18" customHeight="1" x14ac:dyDescent="0.35">
      <c r="A20" s="43">
        <v>2027</v>
      </c>
      <c r="B20" s="44">
        <v>11004589.466618227</v>
      </c>
      <c r="C20" s="45">
        <v>-6.6014569110770416E-2</v>
      </c>
      <c r="D20" s="46">
        <v>0.17270413569608167</v>
      </c>
      <c r="E20" s="47">
        <v>1620645.8685288113</v>
      </c>
      <c r="H20" s="126"/>
      <c r="I20" s="127"/>
    </row>
    <row r="21" spans="1:9" s="53" customFormat="1" ht="18" customHeight="1" x14ac:dyDescent="0.35">
      <c r="A21" s="43">
        <v>2028</v>
      </c>
      <c r="B21" s="44">
        <v>10448150.75088013</v>
      </c>
      <c r="C21" s="45">
        <v>-5.0564241167380342E-2</v>
      </c>
      <c r="D21" s="46">
        <v>0.21138571828043728</v>
      </c>
      <c r="E21" s="47">
        <v>1823192.9086238369</v>
      </c>
      <c r="H21" s="126"/>
      <c r="I21" s="127"/>
    </row>
    <row r="22" spans="1:9" s="53" customFormat="1" ht="18" customHeight="1" x14ac:dyDescent="0.35">
      <c r="A22" s="43">
        <v>2029</v>
      </c>
      <c r="B22" s="44">
        <v>10734198.006413521</v>
      </c>
      <c r="C22" s="45">
        <v>2.7377787931447628E-2</v>
      </c>
      <c r="D22" s="46">
        <v>0.21757584928604534</v>
      </c>
      <c r="E22" s="47">
        <v>1918157.5004296228</v>
      </c>
      <c r="H22" s="126"/>
      <c r="I22" s="127"/>
    </row>
    <row r="23" spans="1:9" s="53" customFormat="1" ht="18" customHeight="1" x14ac:dyDescent="0.35">
      <c r="A23" s="43">
        <v>2030</v>
      </c>
      <c r="B23" s="44">
        <v>11004107.0983555</v>
      </c>
      <c r="C23" s="45">
        <v>2.5144784154411237E-2</v>
      </c>
      <c r="D23" s="46">
        <v>0.22107470160068243</v>
      </c>
      <c r="E23" s="47">
        <v>1992285.7217186447</v>
      </c>
      <c r="H23" s="126"/>
      <c r="I23" s="127"/>
    </row>
    <row r="24" spans="1:9" s="53" customFormat="1" ht="18" customHeight="1" x14ac:dyDescent="0.35">
      <c r="A24" s="43">
        <v>2031</v>
      </c>
      <c r="B24" s="44">
        <v>11226726.288087459</v>
      </c>
      <c r="C24" s="45">
        <v>2.02305546231214E-2</v>
      </c>
      <c r="D24" s="75" t="s">
        <v>274</v>
      </c>
      <c r="E24" s="76" t="s">
        <v>274</v>
      </c>
      <c r="H24" s="126"/>
      <c r="I24" s="127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85</v>
      </c>
      <c r="B26" s="3"/>
      <c r="C26" s="3"/>
    </row>
    <row r="27" spans="1:9" ht="21.75" customHeight="1" x14ac:dyDescent="0.35">
      <c r="A27" s="30" t="s">
        <v>176</v>
      </c>
      <c r="B27" s="3"/>
      <c r="C27" s="3"/>
    </row>
    <row r="28" spans="1:9" ht="21.75" customHeight="1" x14ac:dyDescent="0.35">
      <c r="A28" s="118" t="s">
        <v>207</v>
      </c>
      <c r="B28" s="3"/>
      <c r="C28" s="3"/>
    </row>
    <row r="29" spans="1:9" ht="21.75" customHeight="1" x14ac:dyDescent="0.35">
      <c r="A29" s="116"/>
      <c r="B29" s="3"/>
      <c r="C29" s="3"/>
    </row>
    <row r="30" spans="1:9" ht="21.75" customHeight="1" x14ac:dyDescent="0.35">
      <c r="A30" s="240" t="str">
        <f>Headings!F15</f>
        <v>Page 15</v>
      </c>
      <c r="B30" s="243"/>
      <c r="C30" s="243"/>
      <c r="D30" s="243"/>
      <c r="E30" s="242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41" t="str">
        <f>Headings!E16</f>
        <v>March 2022 Investment Pool Nominal Rate of Return Forecast</v>
      </c>
      <c r="B1" s="246"/>
      <c r="C1" s="246"/>
      <c r="D1" s="246"/>
    </row>
    <row r="2" spans="1:4" ht="21.75" customHeight="1" x14ac:dyDescent="0.35">
      <c r="A2" s="241" t="s">
        <v>86</v>
      </c>
      <c r="B2" s="242"/>
      <c r="C2" s="242"/>
      <c r="D2" s="242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4" s="53" customFormat="1" ht="18" customHeight="1" x14ac:dyDescent="0.35">
      <c r="A5" s="38">
        <v>2012</v>
      </c>
      <c r="B5" s="41">
        <v>5.5999999999999904E-3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5.1000000000000004E-3</v>
      </c>
      <c r="C6" s="45">
        <v>-4.9999999999999004E-4</v>
      </c>
      <c r="D6" s="46">
        <v>0</v>
      </c>
    </row>
    <row r="7" spans="1:4" s="53" customFormat="1" ht="18" customHeight="1" x14ac:dyDescent="0.35">
      <c r="A7" s="43">
        <v>2014</v>
      </c>
      <c r="B7" s="56">
        <v>5.0556999999999894E-3</v>
      </c>
      <c r="C7" s="45">
        <v>-4.4300000000010997E-5</v>
      </c>
      <c r="D7" s="46">
        <v>0</v>
      </c>
    </row>
    <row r="8" spans="1:4" s="53" customFormat="1" ht="18" customHeight="1" x14ac:dyDescent="0.35">
      <c r="A8" s="43">
        <v>2015</v>
      </c>
      <c r="B8" s="56">
        <v>5.9749E-3</v>
      </c>
      <c r="C8" s="45">
        <v>9.1920000000001063E-4</v>
      </c>
      <c r="D8" s="46">
        <v>0</v>
      </c>
    </row>
    <row r="9" spans="1:4" s="53" customFormat="1" ht="18" customHeight="1" x14ac:dyDescent="0.35">
      <c r="A9" s="43">
        <v>2016</v>
      </c>
      <c r="B9" s="56">
        <v>8.2862999999999999E-3</v>
      </c>
      <c r="C9" s="45">
        <v>2.3113999999999999E-3</v>
      </c>
      <c r="D9" s="46">
        <v>0</v>
      </c>
    </row>
    <row r="10" spans="1:4" s="53" customFormat="1" ht="18" customHeight="1" x14ac:dyDescent="0.35">
      <c r="A10" s="43">
        <v>2017</v>
      </c>
      <c r="B10" s="56">
        <v>1.1222000000000001E-2</v>
      </c>
      <c r="C10" s="45">
        <v>2.9357000000000012E-3</v>
      </c>
      <c r="D10" s="46">
        <v>0</v>
      </c>
    </row>
    <row r="11" spans="1:4" s="53" customFormat="1" ht="18" customHeight="1" x14ac:dyDescent="0.35">
      <c r="A11" s="43">
        <v>2018</v>
      </c>
      <c r="B11" s="56">
        <v>1.7256000000000001E-2</v>
      </c>
      <c r="C11" s="45">
        <v>6.0339999999999994E-3</v>
      </c>
      <c r="D11" s="46">
        <v>0</v>
      </c>
    </row>
    <row r="12" spans="1:4" s="53" customFormat="1" ht="18" customHeight="1" x14ac:dyDescent="0.35">
      <c r="A12" s="43">
        <v>2019</v>
      </c>
      <c r="B12" s="56">
        <v>2.23456E-2</v>
      </c>
      <c r="C12" s="45">
        <v>5.0895999999999997E-3</v>
      </c>
      <c r="D12" s="46">
        <v>0</v>
      </c>
    </row>
    <row r="13" spans="1:4" s="53" customFormat="1" ht="18" customHeight="1" x14ac:dyDescent="0.35">
      <c r="A13" s="43">
        <v>2020</v>
      </c>
      <c r="B13" s="56">
        <v>1.3897E-2</v>
      </c>
      <c r="C13" s="45">
        <v>-8.4486000000000006E-3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6.7288599999999997E-3</v>
      </c>
      <c r="C14" s="50">
        <v>-7.1681399999999999E-3</v>
      </c>
      <c r="D14" s="55">
        <v>7.2885999999999958E-4</v>
      </c>
    </row>
    <row r="15" spans="1:4" s="53" customFormat="1" ht="18" customHeight="1" thickTop="1" x14ac:dyDescent="0.35">
      <c r="A15" s="43">
        <v>2022</v>
      </c>
      <c r="B15" s="56">
        <v>7.4999999999999997E-3</v>
      </c>
      <c r="C15" s="45">
        <v>7.7114000000000002E-4</v>
      </c>
      <c r="D15" s="46">
        <v>3.4999999999999996E-3</v>
      </c>
    </row>
    <row r="16" spans="1:4" s="53" customFormat="1" ht="18" customHeight="1" x14ac:dyDescent="0.35">
      <c r="A16" s="43">
        <v>2023</v>
      </c>
      <c r="B16" s="56">
        <v>1.3999999999999999E-2</v>
      </c>
      <c r="C16" s="45">
        <v>6.4999999999999988E-3</v>
      </c>
      <c r="D16" s="46">
        <v>8.9999999999999976E-3</v>
      </c>
    </row>
    <row r="17" spans="1:4" s="53" customFormat="1" ht="18" customHeight="1" x14ac:dyDescent="0.35">
      <c r="A17" s="43">
        <v>2024</v>
      </c>
      <c r="B17" s="56">
        <v>2.2000000000000002E-2</v>
      </c>
      <c r="C17" s="45">
        <v>8.0000000000000036E-3</v>
      </c>
      <c r="D17" s="46">
        <v>1.4170505294109582E-2</v>
      </c>
    </row>
    <row r="18" spans="1:4" ht="18" customHeight="1" x14ac:dyDescent="0.35">
      <c r="A18" s="43">
        <v>2025</v>
      </c>
      <c r="B18" s="56">
        <v>2.4940304849600203E-2</v>
      </c>
      <c r="C18" s="45">
        <v>2.9403048496002004E-3</v>
      </c>
      <c r="D18" s="46">
        <v>1.4201578647242202E-2</v>
      </c>
    </row>
    <row r="19" spans="1:4" s="134" customFormat="1" ht="18" customHeight="1" x14ac:dyDescent="0.35">
      <c r="A19" s="43">
        <v>2026</v>
      </c>
      <c r="B19" s="56">
        <v>2.6115214457465799E-2</v>
      </c>
      <c r="C19" s="45">
        <v>1.1749096078655964E-3</v>
      </c>
      <c r="D19" s="46">
        <v>1.24513987877769E-2</v>
      </c>
    </row>
    <row r="20" spans="1:4" s="154" customFormat="1" ht="18" customHeight="1" x14ac:dyDescent="0.35">
      <c r="A20" s="43">
        <v>2027</v>
      </c>
      <c r="B20" s="56">
        <v>2.5360146857885398E-2</v>
      </c>
      <c r="C20" s="45">
        <v>-7.5506759958040084E-4</v>
      </c>
      <c r="D20" s="46">
        <v>8.6762654950334993E-3</v>
      </c>
    </row>
    <row r="21" spans="1:4" s="156" customFormat="1" ht="18" customHeight="1" x14ac:dyDescent="0.35">
      <c r="A21" s="43">
        <v>2028</v>
      </c>
      <c r="B21" s="56">
        <v>2.6673361865748101E-2</v>
      </c>
      <c r="C21" s="45">
        <v>1.3132150078627031E-3</v>
      </c>
      <c r="D21" s="46">
        <v>7.249809738539701E-3</v>
      </c>
    </row>
    <row r="22" spans="1:4" s="167" customFormat="1" ht="18" customHeight="1" x14ac:dyDescent="0.35">
      <c r="A22" s="43">
        <v>2029</v>
      </c>
      <c r="B22" s="56">
        <v>2.7728803300328501E-2</v>
      </c>
      <c r="C22" s="45">
        <v>1.0554414345804002E-3</v>
      </c>
      <c r="D22" s="46">
        <v>6.1440276626896009E-3</v>
      </c>
    </row>
    <row r="23" spans="1:4" s="170" customFormat="1" ht="18" customHeight="1" x14ac:dyDescent="0.35">
      <c r="A23" s="43">
        <v>2030</v>
      </c>
      <c r="B23" s="56">
        <v>2.8611882094982E-2</v>
      </c>
      <c r="C23" s="45">
        <v>8.830787946534982E-4</v>
      </c>
      <c r="D23" s="46">
        <v>5.2471455574342983E-3</v>
      </c>
    </row>
    <row r="24" spans="1:4" s="170" customFormat="1" ht="18" customHeight="1" x14ac:dyDescent="0.35">
      <c r="A24" s="43">
        <v>2031</v>
      </c>
      <c r="B24" s="56">
        <v>2.9189850118786598E-2</v>
      </c>
      <c r="C24" s="45">
        <v>5.779680238045988E-4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17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40" t="str">
        <f>Headings!F16</f>
        <v>Page 16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41" t="str">
        <f>Headings!E17</f>
        <v>March 2022 Investment Pool Real Rate of Return Forecast</v>
      </c>
      <c r="B1" s="246"/>
      <c r="C1" s="246"/>
      <c r="D1" s="246"/>
    </row>
    <row r="2" spans="1:4" ht="21.75" customHeight="1" x14ac:dyDescent="0.35">
      <c r="A2" s="241" t="s">
        <v>86</v>
      </c>
      <c r="B2" s="242"/>
      <c r="C2" s="242"/>
      <c r="D2" s="242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4" s="53" customFormat="1" ht="18" customHeight="1" x14ac:dyDescent="0.35">
      <c r="A5" s="38">
        <v>2012</v>
      </c>
      <c r="B5" s="41">
        <v>-1.9251061119654134E-2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-6.9663760592472146E-3</v>
      </c>
      <c r="C6" s="45">
        <v>1.2284685060406919E-2</v>
      </c>
      <c r="D6" s="46">
        <v>0</v>
      </c>
    </row>
    <row r="7" spans="1:4" s="53" customFormat="1" ht="18" customHeight="1" x14ac:dyDescent="0.35">
      <c r="A7" s="43">
        <v>2014</v>
      </c>
      <c r="B7" s="56">
        <v>-1.3144281885471898E-2</v>
      </c>
      <c r="C7" s="45">
        <v>-6.1779058262246833E-3</v>
      </c>
      <c r="D7" s="46">
        <v>0</v>
      </c>
    </row>
    <row r="8" spans="1:4" s="53" customFormat="1" ht="18" customHeight="1" x14ac:dyDescent="0.35">
      <c r="A8" s="43">
        <v>2015</v>
      </c>
      <c r="B8" s="56">
        <v>-7.5234077565325963E-3</v>
      </c>
      <c r="C8" s="45">
        <v>5.6208741289393016E-3</v>
      </c>
      <c r="D8" s="46">
        <v>0</v>
      </c>
    </row>
    <row r="9" spans="1:4" s="53" customFormat="1" ht="18" customHeight="1" x14ac:dyDescent="0.35">
      <c r="A9" s="43">
        <v>2016</v>
      </c>
      <c r="B9" s="56">
        <v>-1.3557806575488662E-2</v>
      </c>
      <c r="C9" s="45">
        <v>-6.034398818956066E-3</v>
      </c>
      <c r="D9" s="46">
        <v>0</v>
      </c>
    </row>
    <row r="10" spans="1:4" s="53" customFormat="1" ht="18" customHeight="1" x14ac:dyDescent="0.35">
      <c r="A10" s="43">
        <v>2017</v>
      </c>
      <c r="B10" s="56">
        <v>-1.8737224587692447E-2</v>
      </c>
      <c r="C10" s="45">
        <v>-5.1794180122037847E-3</v>
      </c>
      <c r="D10" s="46">
        <v>0</v>
      </c>
    </row>
    <row r="11" spans="1:4" s="53" customFormat="1" ht="18" customHeight="1" x14ac:dyDescent="0.35">
      <c r="A11" s="43">
        <v>2018</v>
      </c>
      <c r="B11" s="56">
        <v>-1.4343632504454362E-2</v>
      </c>
      <c r="C11" s="45">
        <v>4.3935920832380848E-3</v>
      </c>
      <c r="D11" s="46">
        <v>0</v>
      </c>
    </row>
    <row r="12" spans="1:4" s="53" customFormat="1" ht="18" customHeight="1" x14ac:dyDescent="0.35">
      <c r="A12" s="43">
        <v>2019</v>
      </c>
      <c r="B12" s="56">
        <v>-3.0122368251410681E-3</v>
      </c>
      <c r="C12" s="45">
        <v>1.1331395679313294E-2</v>
      </c>
      <c r="D12" s="46">
        <v>0</v>
      </c>
    </row>
    <row r="13" spans="1:4" s="53" customFormat="1" ht="18" customHeight="1" x14ac:dyDescent="0.35">
      <c r="A13" s="43">
        <v>2020</v>
      </c>
      <c r="B13" s="56">
        <v>-2.9921375909555126E-3</v>
      </c>
      <c r="C13" s="45">
        <v>2.0099234185555481E-5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-4.1183803790955986E-2</v>
      </c>
      <c r="C14" s="50">
        <v>-3.8191666200000474E-2</v>
      </c>
      <c r="D14" s="55">
        <v>-8.4034897217065696E-3</v>
      </c>
    </row>
    <row r="15" spans="1:4" s="53" customFormat="1" ht="18" customHeight="1" thickTop="1" x14ac:dyDescent="0.35">
      <c r="A15" s="43">
        <v>2022</v>
      </c>
      <c r="B15" s="56">
        <v>-4.2565947859788733E-2</v>
      </c>
      <c r="C15" s="45">
        <v>-1.3821440688327469E-3</v>
      </c>
      <c r="D15" s="46">
        <v>-2.0306005410133943E-2</v>
      </c>
    </row>
    <row r="16" spans="1:4" s="53" customFormat="1" ht="18" customHeight="1" x14ac:dyDescent="0.35">
      <c r="A16" s="43">
        <v>2023</v>
      </c>
      <c r="B16" s="56">
        <v>-1.3936923182961025E-2</v>
      </c>
      <c r="C16" s="45">
        <v>2.8629024676827708E-2</v>
      </c>
      <c r="D16" s="46">
        <v>5.2289471173885271E-3</v>
      </c>
    </row>
    <row r="17" spans="1:4" s="53" customFormat="1" ht="18" customHeight="1" x14ac:dyDescent="0.35">
      <c r="A17" s="43">
        <v>2024</v>
      </c>
      <c r="B17" s="56">
        <v>-4.185502542238928E-3</v>
      </c>
      <c r="C17" s="45">
        <v>9.7514206407220971E-3</v>
      </c>
      <c r="D17" s="46">
        <v>1.2104921366260402E-2</v>
      </c>
    </row>
    <row r="18" spans="1:4" ht="18" customHeight="1" x14ac:dyDescent="0.35">
      <c r="A18" s="43">
        <v>2025</v>
      </c>
      <c r="B18" s="56">
        <v>8.4078942797916056E-4</v>
      </c>
      <c r="C18" s="45">
        <v>5.0262919702180886E-3</v>
      </c>
      <c r="D18" s="46">
        <v>1.4782198994515938E-2</v>
      </c>
    </row>
    <row r="19" spans="1:4" s="134" customFormat="1" ht="18" customHeight="1" x14ac:dyDescent="0.35">
      <c r="A19" s="43">
        <v>2026</v>
      </c>
      <c r="B19" s="56">
        <v>4.4710529287499412E-3</v>
      </c>
      <c r="C19" s="45">
        <v>3.6302635007707806E-3</v>
      </c>
      <c r="D19" s="46">
        <v>1.3908124213140138E-2</v>
      </c>
    </row>
    <row r="20" spans="1:4" s="154" customFormat="1" ht="18" customHeight="1" x14ac:dyDescent="0.35">
      <c r="A20" s="43">
        <v>2027</v>
      </c>
      <c r="B20" s="56">
        <v>3.0388797497016284E-3</v>
      </c>
      <c r="C20" s="45">
        <v>-1.4321731790483128E-3</v>
      </c>
      <c r="D20" s="46">
        <v>9.9926265974642492E-3</v>
      </c>
    </row>
    <row r="21" spans="1:4" s="156" customFormat="1" ht="18" customHeight="1" x14ac:dyDescent="0.35">
      <c r="A21" s="43">
        <v>2028</v>
      </c>
      <c r="B21" s="56">
        <v>3.9529465191034951E-3</v>
      </c>
      <c r="C21" s="45">
        <v>9.1406676940186671E-4</v>
      </c>
      <c r="D21" s="46">
        <v>8.5418484740286127E-3</v>
      </c>
    </row>
    <row r="22" spans="1:4" s="167" customFormat="1" ht="18" customHeight="1" x14ac:dyDescent="0.35">
      <c r="A22" s="43">
        <v>2029</v>
      </c>
      <c r="B22" s="56">
        <v>4.9859022256990571E-3</v>
      </c>
      <c r="C22" s="45">
        <v>1.0329557065955619E-3</v>
      </c>
      <c r="D22" s="46">
        <v>7.7563795111451617E-3</v>
      </c>
    </row>
    <row r="23" spans="1:4" s="170" customFormat="1" ht="18" customHeight="1" x14ac:dyDescent="0.35">
      <c r="A23" s="43">
        <v>2030</v>
      </c>
      <c r="B23" s="56">
        <v>5.8981524518555428E-3</v>
      </c>
      <c r="C23" s="45">
        <v>9.1225022615648577E-4</v>
      </c>
      <c r="D23" s="46">
        <v>7.2125156433990867E-3</v>
      </c>
    </row>
    <row r="24" spans="1:4" s="170" customFormat="1" ht="18" customHeight="1" x14ac:dyDescent="0.35">
      <c r="A24" s="43">
        <v>2031</v>
      </c>
      <c r="B24" s="56">
        <v>7.1094776153453054E-3</v>
      </c>
      <c r="C24" s="45">
        <v>1.2113251634897626E-3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34</v>
      </c>
      <c r="B26" s="3"/>
      <c r="C26" s="3"/>
    </row>
    <row r="27" spans="1:4" ht="21.75" customHeight="1" x14ac:dyDescent="0.35">
      <c r="A27" s="30" t="s">
        <v>177</v>
      </c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40" t="str">
        <f>Headings!F17</f>
        <v>Page 17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41" t="str">
        <f>Headings!E18</f>
        <v>March 2022 National CPI-U Forecast</v>
      </c>
      <c r="B1" s="246"/>
      <c r="C1" s="246"/>
      <c r="D1" s="246"/>
    </row>
    <row r="2" spans="1:4" ht="21.75" customHeight="1" x14ac:dyDescent="0.35">
      <c r="A2" s="241" t="s">
        <v>86</v>
      </c>
      <c r="B2" s="242"/>
      <c r="C2" s="242"/>
      <c r="D2" s="242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4" s="53" customFormat="1" ht="18" customHeight="1" x14ac:dyDescent="0.35">
      <c r="A5" s="38">
        <v>2012</v>
      </c>
      <c r="B5" s="41">
        <v>2.0694499397614301E-2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1.46475953204352E-2</v>
      </c>
      <c r="C6" s="45">
        <v>-6.0469040771791004E-3</v>
      </c>
      <c r="D6" s="46">
        <v>0</v>
      </c>
    </row>
    <row r="7" spans="1:4" s="53" customFormat="1" ht="18" customHeight="1" x14ac:dyDescent="0.35">
      <c r="A7" s="43">
        <v>2014</v>
      </c>
      <c r="B7" s="56">
        <v>1.62218778572869E-2</v>
      </c>
      <c r="C7" s="45">
        <v>1.5742825368517E-3</v>
      </c>
      <c r="D7" s="46">
        <v>0</v>
      </c>
    </row>
    <row r="8" spans="1:4" s="53" customFormat="1" ht="18" customHeight="1" x14ac:dyDescent="0.35">
      <c r="A8" s="43">
        <v>2015</v>
      </c>
      <c r="B8" s="56">
        <v>1.1869762097864701E-3</v>
      </c>
      <c r="C8" s="45">
        <v>-1.503490164750043E-2</v>
      </c>
      <c r="D8" s="46">
        <v>0</v>
      </c>
    </row>
    <row r="9" spans="1:4" s="53" customFormat="1" ht="18" customHeight="1" x14ac:dyDescent="0.35">
      <c r="A9" s="43">
        <v>2016</v>
      </c>
      <c r="B9" s="56">
        <v>1.26151288726126E-2</v>
      </c>
      <c r="C9" s="45">
        <v>1.142815266282613E-2</v>
      </c>
      <c r="D9" s="46">
        <v>0</v>
      </c>
    </row>
    <row r="10" spans="1:4" s="53" customFormat="1" ht="18" customHeight="1" x14ac:dyDescent="0.35">
      <c r="A10" s="43">
        <v>2017</v>
      </c>
      <c r="B10" s="56">
        <v>2.1303545313261698E-2</v>
      </c>
      <c r="C10" s="45">
        <v>8.688416440649098E-3</v>
      </c>
      <c r="D10" s="46">
        <v>0</v>
      </c>
    </row>
    <row r="11" spans="1:4" s="53" customFormat="1" ht="18" customHeight="1" x14ac:dyDescent="0.35">
      <c r="A11" s="43">
        <v>2018</v>
      </c>
      <c r="B11" s="56">
        <v>2.4425832969281899E-2</v>
      </c>
      <c r="C11" s="45">
        <v>3.1222876560202013E-3</v>
      </c>
      <c r="D11" s="46">
        <v>0</v>
      </c>
    </row>
    <row r="12" spans="1:4" s="53" customFormat="1" ht="18" customHeight="1" x14ac:dyDescent="0.35">
      <c r="A12" s="43">
        <v>2019</v>
      </c>
      <c r="B12" s="56">
        <v>1.8122100752601299E-2</v>
      </c>
      <c r="C12" s="45">
        <v>-6.3037322166805999E-3</v>
      </c>
      <c r="D12" s="46">
        <v>0</v>
      </c>
    </row>
    <row r="13" spans="1:4" s="53" customFormat="1" ht="18" customHeight="1" x14ac:dyDescent="0.35">
      <c r="A13" s="43">
        <v>2020</v>
      </c>
      <c r="B13" s="56">
        <v>1.23358439630636E-2</v>
      </c>
      <c r="C13" s="45">
        <v>-5.7862567895376991E-3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4.5771466584066903E-2</v>
      </c>
      <c r="C14" s="50">
        <v>3.3435622621003303E-2</v>
      </c>
      <c r="D14" s="55">
        <v>3.7714665840669001E-3</v>
      </c>
    </row>
    <row r="15" spans="1:4" s="53" customFormat="1" ht="18" customHeight="1" thickTop="1" x14ac:dyDescent="0.35">
      <c r="A15" s="43">
        <v>2022</v>
      </c>
      <c r="B15" s="56">
        <v>6.1064194870511901E-2</v>
      </c>
      <c r="C15" s="45">
        <v>1.5292728286444998E-2</v>
      </c>
      <c r="D15" s="46">
        <v>3.1684241476031605E-2</v>
      </c>
    </row>
    <row r="16" spans="1:4" s="53" customFormat="1" ht="18" customHeight="1" x14ac:dyDescent="0.35">
      <c r="A16" s="43">
        <v>2023</v>
      </c>
      <c r="B16" s="56">
        <v>3.5988278534506701E-2</v>
      </c>
      <c r="C16" s="45">
        <v>-2.50759163360052E-2</v>
      </c>
      <c r="D16" s="46">
        <v>1.3480037347284101E-2</v>
      </c>
    </row>
    <row r="17" spans="1:4" s="53" customFormat="1" ht="18" customHeight="1" x14ac:dyDescent="0.35">
      <c r="A17" s="43">
        <v>2024</v>
      </c>
      <c r="B17" s="56">
        <v>2.74316927249964E-2</v>
      </c>
      <c r="C17" s="45">
        <v>-8.556585809510301E-3</v>
      </c>
      <c r="D17" s="46">
        <v>4.2592898022256014E-3</v>
      </c>
    </row>
    <row r="18" spans="1:4" ht="18" customHeight="1" x14ac:dyDescent="0.35">
      <c r="A18" s="43">
        <v>2025</v>
      </c>
      <c r="B18" s="56">
        <v>2.4607404031548298E-2</v>
      </c>
      <c r="C18" s="45">
        <v>-2.8242886934481022E-3</v>
      </c>
      <c r="D18" s="46">
        <v>9.658334718683978E-4</v>
      </c>
    </row>
    <row r="19" spans="1:4" s="134" customFormat="1" ht="18" customHeight="1" x14ac:dyDescent="0.35">
      <c r="A19" s="43">
        <v>2026</v>
      </c>
      <c r="B19" s="56">
        <v>2.5515879564036198E-2</v>
      </c>
      <c r="C19" s="45">
        <v>9.0847553248789986E-4</v>
      </c>
      <c r="D19" s="46">
        <v>1.6149866280089006E-3</v>
      </c>
    </row>
    <row r="20" spans="1:4" s="154" customFormat="1" ht="18" customHeight="1" x14ac:dyDescent="0.35">
      <c r="A20" s="43">
        <v>2027</v>
      </c>
      <c r="B20" s="56">
        <v>2.6315981409282898E-2</v>
      </c>
      <c r="C20" s="45">
        <v>8.001018452467E-4</v>
      </c>
      <c r="D20" s="46">
        <v>2.0858614066367014E-3</v>
      </c>
    </row>
    <row r="21" spans="1:4" s="156" customFormat="1" ht="18" customHeight="1" x14ac:dyDescent="0.35">
      <c r="A21" s="43">
        <v>2028</v>
      </c>
      <c r="B21" s="56">
        <v>2.6703212916533801E-2</v>
      </c>
      <c r="C21" s="45">
        <v>3.8723150725090277E-4</v>
      </c>
      <c r="D21" s="46">
        <v>2.1887218971030978E-3</v>
      </c>
    </row>
    <row r="22" spans="1:4" s="167" customFormat="1" ht="18" customHeight="1" x14ac:dyDescent="0.35">
      <c r="A22" s="43">
        <v>2029</v>
      </c>
      <c r="B22" s="56">
        <v>2.6637305148543601E-2</v>
      </c>
      <c r="C22" s="45">
        <v>-6.5907767990199678E-5</v>
      </c>
      <c r="D22" s="46">
        <v>1.7571347389771994E-3</v>
      </c>
    </row>
    <row r="23" spans="1:4" s="170" customFormat="1" ht="18" customHeight="1" x14ac:dyDescent="0.35">
      <c r="A23" s="43">
        <v>2030</v>
      </c>
      <c r="B23" s="56">
        <v>2.6592341683488598E-2</v>
      </c>
      <c r="C23" s="45">
        <v>-4.4963465055003482E-5</v>
      </c>
      <c r="D23" s="46">
        <v>1.4340565614349987E-3</v>
      </c>
    </row>
    <row r="24" spans="1:4" s="170" customFormat="1" ht="18" customHeight="1" x14ac:dyDescent="0.35">
      <c r="A24" s="43">
        <v>2031</v>
      </c>
      <c r="B24" s="56">
        <v>2.6431897128546402E-2</v>
      </c>
      <c r="C24" s="45">
        <v>-1.6044455494219553E-4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128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40" t="str">
        <f>Headings!F18</f>
        <v>Page 18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41" t="str">
        <f>Headings!E19</f>
        <v>March 2022 National CPI-W Forecast</v>
      </c>
      <c r="B1" s="246"/>
      <c r="C1" s="246"/>
      <c r="D1" s="246"/>
    </row>
    <row r="2" spans="1:5" ht="21.75" customHeight="1" x14ac:dyDescent="0.35">
      <c r="A2" s="241" t="s">
        <v>86</v>
      </c>
      <c r="B2" s="242"/>
      <c r="C2" s="242"/>
      <c r="D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5" s="53" customFormat="1" ht="18" customHeight="1" x14ac:dyDescent="0.35">
      <c r="A5" s="38">
        <v>2012</v>
      </c>
      <c r="B5" s="41">
        <v>2.10041746586935E-2</v>
      </c>
      <c r="C5" s="74" t="s">
        <v>80</v>
      </c>
      <c r="D5" s="82">
        <v>0</v>
      </c>
    </row>
    <row r="6" spans="1:5" s="53" customFormat="1" ht="18" customHeight="1" x14ac:dyDescent="0.35">
      <c r="A6" s="43">
        <v>2013</v>
      </c>
      <c r="B6" s="56">
        <v>1.3680827833743602E-2</v>
      </c>
      <c r="C6" s="45">
        <v>-7.323346824949898E-3</v>
      </c>
      <c r="D6" s="75">
        <v>0</v>
      </c>
    </row>
    <row r="7" spans="1:5" s="53" customFormat="1" ht="18" customHeight="1" x14ac:dyDescent="0.35">
      <c r="A7" s="43">
        <v>2014</v>
      </c>
      <c r="B7" s="56">
        <v>1.50311349880516E-2</v>
      </c>
      <c r="C7" s="45">
        <v>1.3503071543079989E-3</v>
      </c>
      <c r="D7" s="75">
        <v>0</v>
      </c>
      <c r="E7" s="58"/>
    </row>
    <row r="8" spans="1:5" s="53" customFormat="1" ht="18" customHeight="1" x14ac:dyDescent="0.35">
      <c r="A8" s="43">
        <v>2015</v>
      </c>
      <c r="B8" s="56">
        <v>-4.1285211645779498E-3</v>
      </c>
      <c r="C8" s="45">
        <v>-1.9159656152629552E-2</v>
      </c>
      <c r="D8" s="75">
        <v>0</v>
      </c>
    </row>
    <row r="9" spans="1:5" s="53" customFormat="1" ht="18" customHeight="1" x14ac:dyDescent="0.35">
      <c r="A9" s="43">
        <v>2016</v>
      </c>
      <c r="B9" s="56">
        <v>9.7752469695009305E-3</v>
      </c>
      <c r="C9" s="45">
        <v>1.390376813407888E-2</v>
      </c>
      <c r="D9" s="75">
        <v>0</v>
      </c>
    </row>
    <row r="10" spans="1:5" s="53" customFormat="1" ht="18" customHeight="1" x14ac:dyDescent="0.35">
      <c r="A10" s="43">
        <v>2017</v>
      </c>
      <c r="B10" s="56">
        <v>2.12537808233224E-2</v>
      </c>
      <c r="C10" s="45">
        <v>1.1478533853821469E-2</v>
      </c>
      <c r="D10" s="75">
        <v>0</v>
      </c>
    </row>
    <row r="11" spans="1:5" s="53" customFormat="1" ht="18" customHeight="1" x14ac:dyDescent="0.35">
      <c r="A11" s="43">
        <v>2018</v>
      </c>
      <c r="B11" s="56">
        <v>2.5496651342182101E-2</v>
      </c>
      <c r="C11" s="45">
        <v>4.242870518859701E-3</v>
      </c>
      <c r="D11" s="75">
        <v>0</v>
      </c>
    </row>
    <row r="12" spans="1:5" s="53" customFormat="1" ht="18" customHeight="1" x14ac:dyDescent="0.35">
      <c r="A12" s="43">
        <v>2019</v>
      </c>
      <c r="B12" s="56">
        <v>1.6626826462597898E-2</v>
      </c>
      <c r="C12" s="45">
        <v>-8.8698248795842025E-3</v>
      </c>
      <c r="D12" s="75">
        <v>0</v>
      </c>
    </row>
    <row r="13" spans="1:5" s="53" customFormat="1" ht="18" customHeight="1" x14ac:dyDescent="0.35">
      <c r="A13" s="43">
        <v>2020</v>
      </c>
      <c r="B13" s="56">
        <v>1.2141785235653299E-2</v>
      </c>
      <c r="C13" s="45">
        <v>-4.4850412269445989E-3</v>
      </c>
      <c r="D13" s="75">
        <v>0</v>
      </c>
    </row>
    <row r="14" spans="1:5" s="53" customFormat="1" ht="18" customHeight="1" thickBot="1" x14ac:dyDescent="0.4">
      <c r="A14" s="48">
        <v>2021</v>
      </c>
      <c r="B14" s="57">
        <v>5.2575243411245996E-2</v>
      </c>
      <c r="C14" s="50">
        <v>4.0433458175592699E-2</v>
      </c>
      <c r="D14" s="84">
        <v>9.1001286063960921E-3</v>
      </c>
    </row>
    <row r="15" spans="1:5" s="53" customFormat="1" ht="18" customHeight="1" thickTop="1" x14ac:dyDescent="0.35">
      <c r="A15" s="43">
        <v>2022</v>
      </c>
      <c r="B15" s="56">
        <v>6.5332059232694403E-2</v>
      </c>
      <c r="C15" s="45">
        <v>1.2756815821448407E-2</v>
      </c>
      <c r="D15" s="75">
        <v>3.6386316433483203E-2</v>
      </c>
    </row>
    <row r="16" spans="1:5" s="53" customFormat="1" ht="18" customHeight="1" x14ac:dyDescent="0.35">
      <c r="A16" s="43">
        <v>2023</v>
      </c>
      <c r="B16" s="56">
        <v>3.6505532131582703E-2</v>
      </c>
      <c r="C16" s="45">
        <v>-2.88265271011117E-2</v>
      </c>
      <c r="D16" s="75">
        <v>1.3264322924941802E-2</v>
      </c>
    </row>
    <row r="17" spans="1:4" s="53" customFormat="1" ht="18" customHeight="1" x14ac:dyDescent="0.35">
      <c r="A17" s="43">
        <v>2024</v>
      </c>
      <c r="B17" s="56">
        <v>2.8523978384249801E-2</v>
      </c>
      <c r="C17" s="45">
        <v>-7.9815537473329028E-3</v>
      </c>
      <c r="D17" s="75">
        <v>5.1158800214717026E-3</v>
      </c>
    </row>
    <row r="18" spans="1:4" ht="18" customHeight="1" x14ac:dyDescent="0.35">
      <c r="A18" s="43">
        <v>2025</v>
      </c>
      <c r="B18" s="56">
        <v>2.6089413891143498E-2</v>
      </c>
      <c r="C18" s="45">
        <v>-2.4345644931063025E-3</v>
      </c>
      <c r="D18" s="75">
        <v>1.4551739808230969E-3</v>
      </c>
    </row>
    <row r="19" spans="1:4" s="134" customFormat="1" ht="18" customHeight="1" x14ac:dyDescent="0.35">
      <c r="A19" s="43">
        <v>2026</v>
      </c>
      <c r="B19" s="56">
        <v>2.41781369410391E-2</v>
      </c>
      <c r="C19" s="45">
        <v>-1.9112769501043979E-3</v>
      </c>
      <c r="D19" s="75">
        <v>3.1881627888901559E-5</v>
      </c>
    </row>
    <row r="20" spans="1:4" s="154" customFormat="1" ht="18" customHeight="1" x14ac:dyDescent="0.35">
      <c r="A20" s="43">
        <v>2027</v>
      </c>
      <c r="B20" s="56">
        <v>2.59431982824039E-2</v>
      </c>
      <c r="C20" s="45">
        <v>1.7650613413647993E-3</v>
      </c>
      <c r="D20" s="75">
        <v>1.1273815439663999E-3</v>
      </c>
    </row>
    <row r="21" spans="1:4" s="156" customFormat="1" ht="18" customHeight="1" x14ac:dyDescent="0.35">
      <c r="A21" s="43">
        <v>2028</v>
      </c>
      <c r="B21" s="56">
        <v>2.6713068620975999E-2</v>
      </c>
      <c r="C21" s="45">
        <v>7.698703385720998E-4</v>
      </c>
      <c r="D21" s="75">
        <v>1.4653108331744019E-3</v>
      </c>
    </row>
    <row r="22" spans="1:4" s="167" customFormat="1" ht="18" customHeight="1" x14ac:dyDescent="0.35">
      <c r="A22" s="43">
        <v>2029</v>
      </c>
      <c r="B22" s="56">
        <v>2.6441078867562702E-2</v>
      </c>
      <c r="C22" s="45">
        <v>-2.7198975341329729E-4</v>
      </c>
      <c r="D22" s="75">
        <v>6.4330575259450434E-4</v>
      </c>
    </row>
    <row r="23" spans="1:4" s="170" customFormat="1" ht="18" customHeight="1" x14ac:dyDescent="0.35">
      <c r="A23" s="43">
        <v>2030</v>
      </c>
      <c r="B23" s="56">
        <v>2.6887023705558601E-2</v>
      </c>
      <c r="C23" s="45">
        <v>4.4594483799589857E-4</v>
      </c>
      <c r="D23" s="75">
        <v>8.9116658693820169E-4</v>
      </c>
    </row>
    <row r="24" spans="1:4" s="170" customFormat="1" ht="18" customHeight="1" x14ac:dyDescent="0.35">
      <c r="A24" s="43">
        <v>2031</v>
      </c>
      <c r="B24" s="56">
        <v>2.6281434254082199E-2</v>
      </c>
      <c r="C24" s="45">
        <v>-6.0558945147640153E-4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149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40" t="str">
        <f>Headings!F19</f>
        <v>Page 19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Headings!E2</f>
        <v>March 2022 Countywide Assessed Value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ht="18" customHeight="1" x14ac:dyDescent="0.35">
      <c r="A5" s="38">
        <v>2012</v>
      </c>
      <c r="B5" s="39">
        <v>319460937270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2013</v>
      </c>
      <c r="B6" s="44">
        <v>314746206667</v>
      </c>
      <c r="C6" s="46">
        <v>-1.4758394698551891E-2</v>
      </c>
      <c r="D6" s="46">
        <v>0</v>
      </c>
      <c r="E6" s="47">
        <v>0</v>
      </c>
    </row>
    <row r="7" spans="1:5" ht="18" customHeight="1" x14ac:dyDescent="0.35">
      <c r="A7" s="43">
        <v>2014</v>
      </c>
      <c r="B7" s="44">
        <v>340643616342</v>
      </c>
      <c r="C7" s="45">
        <v>8.228029163318662E-2</v>
      </c>
      <c r="D7" s="46">
        <v>0</v>
      </c>
      <c r="E7" s="47">
        <v>0</v>
      </c>
    </row>
    <row r="8" spans="1:5" ht="18" customHeight="1" x14ac:dyDescent="0.35">
      <c r="A8" s="43">
        <v>2015</v>
      </c>
      <c r="B8" s="44">
        <v>388118855592</v>
      </c>
      <c r="C8" s="45">
        <v>0.13936923216061592</v>
      </c>
      <c r="D8" s="46">
        <v>0</v>
      </c>
      <c r="E8" s="47">
        <v>0</v>
      </c>
    </row>
    <row r="9" spans="1:5" ht="18" customHeight="1" x14ac:dyDescent="0.35">
      <c r="A9" s="43">
        <v>2016</v>
      </c>
      <c r="B9" s="44">
        <v>426335605836</v>
      </c>
      <c r="C9" s="45">
        <v>9.8466615814652325E-2</v>
      </c>
      <c r="D9" s="46">
        <v>0</v>
      </c>
      <c r="E9" s="47">
        <v>0</v>
      </c>
    </row>
    <row r="10" spans="1:5" ht="18" customHeight="1" x14ac:dyDescent="0.35">
      <c r="A10" s="43">
        <v>2017</v>
      </c>
      <c r="B10" s="44">
        <v>471456288020</v>
      </c>
      <c r="C10" s="45">
        <v>0.1058337177715265</v>
      </c>
      <c r="D10" s="46">
        <v>0</v>
      </c>
      <c r="E10" s="47">
        <v>0</v>
      </c>
    </row>
    <row r="11" spans="1:5" ht="18" customHeight="1" x14ac:dyDescent="0.35">
      <c r="A11" s="43">
        <v>2018</v>
      </c>
      <c r="B11" s="44">
        <v>534662434752.99994</v>
      </c>
      <c r="C11" s="45">
        <v>0.13406576248765312</v>
      </c>
      <c r="D11" s="46">
        <v>0</v>
      </c>
      <c r="E11" s="47">
        <v>0</v>
      </c>
    </row>
    <row r="12" spans="1:5" ht="18" customHeight="1" x14ac:dyDescent="0.35">
      <c r="A12" s="43">
        <v>2019</v>
      </c>
      <c r="B12" s="44">
        <v>606623698131</v>
      </c>
      <c r="C12" s="45">
        <v>0.13459195690687387</v>
      </c>
      <c r="D12" s="46">
        <v>0</v>
      </c>
      <c r="E12" s="47">
        <v>0</v>
      </c>
    </row>
    <row r="13" spans="1:5" ht="18" customHeight="1" x14ac:dyDescent="0.35">
      <c r="A13" s="43">
        <v>2020</v>
      </c>
      <c r="B13" s="44">
        <v>642490492043.99902</v>
      </c>
      <c r="C13" s="45">
        <v>5.9125276548714023E-2</v>
      </c>
      <c r="D13" s="46">
        <v>0</v>
      </c>
      <c r="E13" s="47">
        <v>0</v>
      </c>
    </row>
    <row r="14" spans="1:5" ht="18" customHeight="1" x14ac:dyDescent="0.35">
      <c r="A14" s="43">
        <v>2021</v>
      </c>
      <c r="B14" s="44">
        <v>659534881337</v>
      </c>
      <c r="C14" s="45">
        <v>2.6528624943190193E-2</v>
      </c>
      <c r="D14" s="46">
        <v>0</v>
      </c>
      <c r="E14" s="47">
        <v>0</v>
      </c>
    </row>
    <row r="15" spans="1:5" ht="18" customHeight="1" thickBot="1" x14ac:dyDescent="0.4">
      <c r="A15" s="48">
        <v>2022</v>
      </c>
      <c r="B15" s="49">
        <v>722527903971.99902</v>
      </c>
      <c r="C15" s="50">
        <v>9.5511282901823868E-2</v>
      </c>
      <c r="D15" s="55">
        <v>1.9241543453994758E-2</v>
      </c>
      <c r="E15" s="77">
        <v>13640095569.385986</v>
      </c>
    </row>
    <row r="16" spans="1:5" ht="18" customHeight="1" thickTop="1" x14ac:dyDescent="0.35">
      <c r="A16" s="43">
        <v>2023</v>
      </c>
      <c r="B16" s="44">
        <v>810030823560.85596</v>
      </c>
      <c r="C16" s="45">
        <v>0.12110663008005851</v>
      </c>
      <c r="D16" s="46">
        <v>8.4230081804604895E-2</v>
      </c>
      <c r="E16" s="47">
        <v>62928490620.017944</v>
      </c>
    </row>
    <row r="17" spans="1:5" ht="18" customHeight="1" x14ac:dyDescent="0.35">
      <c r="A17" s="43">
        <v>2024</v>
      </c>
      <c r="B17" s="44">
        <v>867089671675.96301</v>
      </c>
      <c r="C17" s="45">
        <v>7.0440341843140075E-2</v>
      </c>
      <c r="D17" s="46">
        <v>0.10000716437519297</v>
      </c>
      <c r="E17" s="47">
        <v>78831467768.289063</v>
      </c>
    </row>
    <row r="18" spans="1:5" ht="18" customHeight="1" x14ac:dyDescent="0.35">
      <c r="A18" s="43">
        <v>2025</v>
      </c>
      <c r="B18" s="44">
        <v>912931197365.646</v>
      </c>
      <c r="C18" s="45">
        <v>5.2868264018273603E-2</v>
      </c>
      <c r="D18" s="46">
        <v>0.10601138680173805</v>
      </c>
      <c r="E18" s="47">
        <v>87504616536.694092</v>
      </c>
    </row>
    <row r="19" spans="1:5" s="134" customFormat="1" ht="18" customHeight="1" x14ac:dyDescent="0.35">
      <c r="A19" s="43">
        <v>2026</v>
      </c>
      <c r="B19" s="44">
        <v>962300397314.24097</v>
      </c>
      <c r="C19" s="45">
        <v>5.4077678680556351E-2</v>
      </c>
      <c r="D19" s="46">
        <v>0.11593892927583749</v>
      </c>
      <c r="E19" s="47">
        <v>99976866815.395996</v>
      </c>
    </row>
    <row r="20" spans="1:5" s="154" customFormat="1" ht="18" customHeight="1" x14ac:dyDescent="0.35">
      <c r="A20" s="43">
        <v>2027</v>
      </c>
      <c r="B20" s="44">
        <v>1012244596568.78</v>
      </c>
      <c r="C20" s="45">
        <v>5.19008403134118E-2</v>
      </c>
      <c r="D20" s="46">
        <v>0.1230191311192419</v>
      </c>
      <c r="E20" s="47">
        <v>110884531972.24902</v>
      </c>
    </row>
    <row r="21" spans="1:5" s="156" customFormat="1" ht="18" customHeight="1" x14ac:dyDescent="0.35">
      <c r="A21" s="43">
        <v>2028</v>
      </c>
      <c r="B21" s="44">
        <v>1068280674930.46</v>
      </c>
      <c r="C21" s="45">
        <v>5.5358239057660796E-2</v>
      </c>
      <c r="D21" s="46">
        <v>0.13427022650349985</v>
      </c>
      <c r="E21" s="47">
        <v>126458655830.53101</v>
      </c>
    </row>
    <row r="22" spans="1:5" s="166" customFormat="1" ht="18" customHeight="1" x14ac:dyDescent="0.35">
      <c r="A22" s="43">
        <v>2029</v>
      </c>
      <c r="B22" s="44">
        <v>1125319159205.01</v>
      </c>
      <c r="C22" s="45">
        <v>5.3392788630443944E-2</v>
      </c>
      <c r="D22" s="46">
        <v>0.14084005897744456</v>
      </c>
      <c r="E22" s="47">
        <v>138923958274.16809</v>
      </c>
    </row>
    <row r="23" spans="1:5" s="170" customFormat="1" ht="18" customHeight="1" x14ac:dyDescent="0.35">
      <c r="A23" s="43">
        <v>2030</v>
      </c>
      <c r="B23" s="44">
        <v>1187479964943.2</v>
      </c>
      <c r="C23" s="45">
        <v>5.5238378578841507E-2</v>
      </c>
      <c r="D23" s="46">
        <v>0.15155312815195976</v>
      </c>
      <c r="E23" s="47">
        <v>156281372439.78992</v>
      </c>
    </row>
    <row r="24" spans="1:5" s="170" customFormat="1" ht="18" customHeight="1" x14ac:dyDescent="0.35">
      <c r="A24" s="43">
        <v>2031</v>
      </c>
      <c r="B24" s="44">
        <v>1248355263059.27</v>
      </c>
      <c r="C24" s="45">
        <v>5.1264273851544084E-2</v>
      </c>
      <c r="D24" s="75" t="s">
        <v>274</v>
      </c>
      <c r="E24" s="76" t="s">
        <v>274</v>
      </c>
    </row>
    <row r="25" spans="1:5" s="99" customFormat="1" ht="21.75" customHeight="1" x14ac:dyDescent="0.35">
      <c r="A25" s="25" t="s">
        <v>4</v>
      </c>
      <c r="B25" s="96"/>
      <c r="C25" s="45"/>
      <c r="D25" s="45"/>
      <c r="E25" s="71"/>
    </row>
    <row r="26" spans="1:5" ht="21.75" customHeight="1" x14ac:dyDescent="0.35">
      <c r="A26" s="29" t="s">
        <v>145</v>
      </c>
      <c r="B26" s="3"/>
      <c r="C26" s="3"/>
    </row>
    <row r="27" spans="1:5" ht="21.75" customHeight="1" x14ac:dyDescent="0.35">
      <c r="A27" s="23" t="s">
        <v>170</v>
      </c>
      <c r="B27" s="3"/>
      <c r="C27" s="3"/>
      <c r="D27" s="99"/>
      <c r="E27" s="99"/>
    </row>
    <row r="28" spans="1:5" ht="21.75" customHeight="1" x14ac:dyDescent="0.35">
      <c r="A28" s="28"/>
      <c r="B28" s="3"/>
      <c r="C28" s="3"/>
      <c r="D28" s="99"/>
      <c r="E28" s="99"/>
    </row>
    <row r="29" spans="1:5" ht="21.75" customHeight="1" x14ac:dyDescent="0.35">
      <c r="A29" s="23"/>
      <c r="B29" s="99"/>
      <c r="C29" s="99"/>
      <c r="D29" s="99"/>
      <c r="E29" s="99"/>
    </row>
    <row r="30" spans="1:5" ht="21.75" customHeight="1" x14ac:dyDescent="0.35">
      <c r="A30" s="240" t="str">
        <f>Headings!F2</f>
        <v>Page 2</v>
      </c>
      <c r="B30" s="240"/>
      <c r="C30" s="240"/>
      <c r="D30" s="240"/>
      <c r="E30" s="240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41" t="str">
        <f>Headings!E20</f>
        <v>March 2022 Seattle Annual CPI-U Forecast</v>
      </c>
      <c r="B1" s="246"/>
      <c r="C1" s="246"/>
      <c r="D1" s="246"/>
    </row>
    <row r="2" spans="1:4" ht="21.75" customHeight="1" x14ac:dyDescent="0.35">
      <c r="A2" s="241" t="s">
        <v>86</v>
      </c>
      <c r="B2" s="242"/>
      <c r="C2" s="242"/>
      <c r="D2" s="242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4" s="53" customFormat="1" ht="18" customHeight="1" x14ac:dyDescent="0.35">
      <c r="A5" s="38">
        <v>2012</v>
      </c>
      <c r="B5" s="41">
        <v>2.53388610830667E-2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1.2151024666579899E-2</v>
      </c>
      <c r="C6" s="45">
        <v>-1.3187836416486801E-2</v>
      </c>
      <c r="D6" s="46">
        <v>0</v>
      </c>
    </row>
    <row r="7" spans="1:4" s="53" customFormat="1" ht="18" customHeight="1" x14ac:dyDescent="0.35">
      <c r="A7" s="43">
        <v>2014</v>
      </c>
      <c r="B7" s="56">
        <v>1.8442393909663398E-2</v>
      </c>
      <c r="C7" s="46">
        <v>6.2913692430834993E-3</v>
      </c>
      <c r="D7" s="46">
        <v>0</v>
      </c>
    </row>
    <row r="8" spans="1:4" s="53" customFormat="1" ht="18" customHeight="1" x14ac:dyDescent="0.35">
      <c r="A8" s="43">
        <v>2015</v>
      </c>
      <c r="B8" s="56">
        <v>1.36006308481493E-2</v>
      </c>
      <c r="C8" s="45">
        <v>-4.8417630615140983E-3</v>
      </c>
      <c r="D8" s="46">
        <v>0</v>
      </c>
    </row>
    <row r="9" spans="1:4" s="53" customFormat="1" ht="18" customHeight="1" x14ac:dyDescent="0.35">
      <c r="A9" s="43">
        <v>2016</v>
      </c>
      <c r="B9" s="56">
        <v>2.2144335188720003E-2</v>
      </c>
      <c r="C9" s="45">
        <v>8.5437043405707028E-3</v>
      </c>
      <c r="D9" s="46">
        <v>0</v>
      </c>
    </row>
    <row r="10" spans="1:4" s="53" customFormat="1" ht="18" customHeight="1" x14ac:dyDescent="0.35">
      <c r="A10" s="43">
        <v>2017</v>
      </c>
      <c r="B10" s="56">
        <v>3.0531296344248098E-2</v>
      </c>
      <c r="C10" s="45">
        <v>8.3869611555280957E-3</v>
      </c>
      <c r="D10" s="46">
        <v>0</v>
      </c>
    </row>
    <row r="11" spans="1:4" s="53" customFormat="1" ht="18" customHeight="1" x14ac:dyDescent="0.35">
      <c r="A11" s="43">
        <v>2018</v>
      </c>
      <c r="B11" s="56">
        <v>3.2059481931563799E-2</v>
      </c>
      <c r="C11" s="45">
        <v>1.5281855873157009E-3</v>
      </c>
      <c r="D11" s="46">
        <v>0</v>
      </c>
    </row>
    <row r="12" spans="1:4" s="53" customFormat="1" ht="18" customHeight="1" x14ac:dyDescent="0.35">
      <c r="A12" s="43">
        <v>2019</v>
      </c>
      <c r="B12" s="56">
        <v>2.5434451416324499E-2</v>
      </c>
      <c r="C12" s="45">
        <v>-6.6250305152392996E-3</v>
      </c>
      <c r="D12" s="46">
        <v>0</v>
      </c>
    </row>
    <row r="13" spans="1:4" s="53" customFormat="1" ht="18" customHeight="1" x14ac:dyDescent="0.35">
      <c r="A13" s="43">
        <v>2020</v>
      </c>
      <c r="B13" s="56">
        <v>1.6939823874755299E-2</v>
      </c>
      <c r="C13" s="45">
        <v>-8.4946275415692003E-3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4.9970645031229603E-2</v>
      </c>
      <c r="C14" s="50">
        <v>3.3030821156474308E-2</v>
      </c>
      <c r="D14" s="55">
        <v>7.6749616362398049E-3</v>
      </c>
    </row>
    <row r="15" spans="1:4" s="53" customFormat="1" ht="18" customHeight="1" thickTop="1" x14ac:dyDescent="0.35">
      <c r="A15" s="43">
        <v>2022</v>
      </c>
      <c r="B15" s="56">
        <v>6.1399999999999996E-2</v>
      </c>
      <c r="C15" s="45">
        <v>1.1429354968770393E-2</v>
      </c>
      <c r="D15" s="46">
        <v>3.2098308879218898E-2</v>
      </c>
    </row>
    <row r="16" spans="1:4" s="53" customFormat="1" ht="18" customHeight="1" x14ac:dyDescent="0.35">
      <c r="A16" s="43">
        <v>2023</v>
      </c>
      <c r="B16" s="56">
        <v>3.58193460185093E-2</v>
      </c>
      <c r="C16" s="45">
        <v>-2.5580653981490696E-2</v>
      </c>
      <c r="D16" s="46">
        <v>9.9380736975532014E-3</v>
      </c>
    </row>
    <row r="17" spans="1:4" s="53" customFormat="1" ht="18" customHeight="1" x14ac:dyDescent="0.35">
      <c r="A17" s="43">
        <v>2024</v>
      </c>
      <c r="B17" s="56">
        <v>2.9386956774605202E-2</v>
      </c>
      <c r="C17" s="45">
        <v>-6.4323892439040985E-3</v>
      </c>
      <c r="D17" s="46">
        <v>4.6847968770346027E-3</v>
      </c>
    </row>
    <row r="18" spans="1:4" ht="18" customHeight="1" x14ac:dyDescent="0.35">
      <c r="A18" s="43">
        <v>2025</v>
      </c>
      <c r="B18" s="56">
        <v>2.6337252454581898E-2</v>
      </c>
      <c r="C18" s="45">
        <v>-3.0497043200233033E-3</v>
      </c>
      <c r="D18" s="46">
        <v>-2.4427499091150134E-4</v>
      </c>
    </row>
    <row r="19" spans="1:4" s="134" customFormat="1" ht="18" customHeight="1" x14ac:dyDescent="0.35">
      <c r="A19" s="43">
        <v>2026</v>
      </c>
      <c r="B19" s="56">
        <v>2.5170716932414398E-2</v>
      </c>
      <c r="C19" s="45">
        <v>-1.1665355221675E-3</v>
      </c>
      <c r="D19" s="46">
        <v>-7.058060082845985E-4</v>
      </c>
    </row>
    <row r="20" spans="1:4" s="154" customFormat="1" ht="18" customHeight="1" x14ac:dyDescent="0.35">
      <c r="A20" s="43">
        <v>2027</v>
      </c>
      <c r="B20" s="56">
        <v>2.6481265947228102E-2</v>
      </c>
      <c r="C20" s="45">
        <v>1.3105490148137035E-3</v>
      </c>
      <c r="D20" s="46">
        <v>-1.5486634153679887E-4</v>
      </c>
    </row>
    <row r="21" spans="1:4" s="156" customFormat="1" ht="18" customHeight="1" x14ac:dyDescent="0.35">
      <c r="A21" s="43">
        <v>2028</v>
      </c>
      <c r="B21" s="56">
        <v>2.7169897080207801E-2</v>
      </c>
      <c r="C21" s="45">
        <v>6.8863113297969875E-4</v>
      </c>
      <c r="D21" s="46">
        <v>1.8510150964899663E-5</v>
      </c>
    </row>
    <row r="22" spans="1:4" s="167" customFormat="1" ht="18" customHeight="1" x14ac:dyDescent="0.35">
      <c r="A22" s="43">
        <v>2029</v>
      </c>
      <c r="B22" s="56">
        <v>2.7243052529680199E-2</v>
      </c>
      <c r="C22" s="45">
        <v>7.3155449472398631E-5</v>
      </c>
      <c r="D22" s="46">
        <v>-9.2092843879799935E-4</v>
      </c>
    </row>
    <row r="23" spans="1:4" s="170" customFormat="1" ht="18" customHeight="1" x14ac:dyDescent="0.35">
      <c r="A23" s="43">
        <v>2030</v>
      </c>
      <c r="B23" s="56">
        <v>2.7151947929067298E-2</v>
      </c>
      <c r="C23" s="45">
        <v>-9.1104600612901265E-5</v>
      </c>
      <c r="D23" s="46">
        <v>-8.5449244969110216E-4</v>
      </c>
    </row>
    <row r="24" spans="1:4" s="170" customFormat="1" ht="18" customHeight="1" x14ac:dyDescent="0.35">
      <c r="A24" s="43">
        <v>2031</v>
      </c>
      <c r="B24" s="56">
        <v>2.6715382735486001E-2</v>
      </c>
      <c r="C24" s="45">
        <v>-4.365651935812967E-4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201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116"/>
    </row>
    <row r="30" spans="1:4" ht="21.75" customHeight="1" x14ac:dyDescent="0.35">
      <c r="A30" s="240" t="str">
        <f>Headings!F20</f>
        <v>Page 20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8" ht="23.4" x14ac:dyDescent="0.35">
      <c r="A1" s="241" t="str">
        <f>Headings!E21</f>
        <v>March 2022 June-June Seattle CPI-W Forecast</v>
      </c>
      <c r="B1" s="246"/>
      <c r="C1" s="246"/>
      <c r="D1" s="246"/>
    </row>
    <row r="2" spans="1:8" ht="21.75" customHeight="1" x14ac:dyDescent="0.35">
      <c r="A2" s="241" t="s">
        <v>86</v>
      </c>
      <c r="B2" s="242"/>
      <c r="C2" s="242"/>
      <c r="D2" s="242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35" t="str">
        <f>Headings!E50</f>
        <v>% Change from August 2021 Forecast</v>
      </c>
    </row>
    <row r="5" spans="1:8" s="53" customFormat="1" ht="18" customHeight="1" x14ac:dyDescent="0.35">
      <c r="A5" s="38">
        <v>2012</v>
      </c>
      <c r="B5" s="41">
        <v>2.6699999999999998E-2</v>
      </c>
      <c r="C5" s="74" t="s">
        <v>80</v>
      </c>
      <c r="D5" s="82">
        <v>0</v>
      </c>
    </row>
    <row r="6" spans="1:8" s="53" customFormat="1" ht="18" customHeight="1" x14ac:dyDescent="0.35">
      <c r="A6" s="43">
        <v>2013</v>
      </c>
      <c r="B6" s="56">
        <v>1.1599999999999999E-2</v>
      </c>
      <c r="C6" s="45">
        <v>-1.5099999999999999E-2</v>
      </c>
      <c r="D6" s="75">
        <v>0</v>
      </c>
    </row>
    <row r="7" spans="1:8" s="53" customFormat="1" ht="18" customHeight="1" x14ac:dyDescent="0.35">
      <c r="A7" s="43">
        <v>2014</v>
      </c>
      <c r="B7" s="56">
        <v>2.23E-2</v>
      </c>
      <c r="C7" s="45">
        <v>1.0700000000000001E-2</v>
      </c>
      <c r="D7" s="75">
        <v>0</v>
      </c>
    </row>
    <row r="8" spans="1:8" s="53" customFormat="1" ht="18" customHeight="1" x14ac:dyDescent="0.35">
      <c r="A8" s="43">
        <v>2015</v>
      </c>
      <c r="B8" s="56">
        <v>1.0800000000000001E-2</v>
      </c>
      <c r="C8" s="46">
        <v>-1.15E-2</v>
      </c>
      <c r="D8" s="75">
        <v>0</v>
      </c>
    </row>
    <row r="9" spans="1:8" s="53" customFormat="1" ht="18" customHeight="1" x14ac:dyDescent="0.35">
      <c r="A9" s="43">
        <v>2016</v>
      </c>
      <c r="B9" s="56">
        <v>1.9900000000000001E-2</v>
      </c>
      <c r="C9" s="45">
        <v>9.1000000000000004E-3</v>
      </c>
      <c r="D9" s="75">
        <v>0</v>
      </c>
    </row>
    <row r="10" spans="1:8" s="53" customFormat="1" ht="18" customHeight="1" x14ac:dyDescent="0.35">
      <c r="A10" s="43">
        <v>2017</v>
      </c>
      <c r="B10" s="56">
        <v>3.0299999999999997E-2</v>
      </c>
      <c r="C10" s="45">
        <v>1.0399999999999996E-2</v>
      </c>
      <c r="D10" s="75">
        <v>0</v>
      </c>
    </row>
    <row r="11" spans="1:8" s="53" customFormat="1" ht="18" customHeight="1" x14ac:dyDescent="0.35">
      <c r="A11" s="43">
        <v>2018</v>
      </c>
      <c r="B11" s="56">
        <v>3.6495E-2</v>
      </c>
      <c r="C11" s="45">
        <v>6.1950000000000026E-3</v>
      </c>
      <c r="D11" s="75">
        <v>0</v>
      </c>
    </row>
    <row r="12" spans="1:8" s="53" customFormat="1" ht="18" customHeight="1" x14ac:dyDescent="0.35">
      <c r="A12" s="43">
        <v>2019</v>
      </c>
      <c r="B12" s="56">
        <v>1.68466E-2</v>
      </c>
      <c r="C12" s="45">
        <v>-1.96484E-2</v>
      </c>
      <c r="D12" s="75">
        <v>0</v>
      </c>
    </row>
    <row r="13" spans="1:8" s="53" customFormat="1" ht="18" customHeight="1" x14ac:dyDescent="0.35">
      <c r="A13" s="43">
        <v>2020</v>
      </c>
      <c r="B13" s="56">
        <v>1.0077000000000001E-2</v>
      </c>
      <c r="C13" s="45">
        <v>-6.7695999999999989E-3</v>
      </c>
      <c r="D13" s="75">
        <v>0</v>
      </c>
    </row>
    <row r="14" spans="1:8" s="53" customFormat="1" ht="18" customHeight="1" thickBot="1" x14ac:dyDescent="0.4">
      <c r="A14" s="43">
        <v>2021</v>
      </c>
      <c r="B14" s="56">
        <v>6.2853854000000001E-2</v>
      </c>
      <c r="C14" s="45">
        <v>5.2776853999999998E-2</v>
      </c>
      <c r="D14" s="75">
        <v>-4.6145999999996912E-5</v>
      </c>
    </row>
    <row r="15" spans="1:8" s="53" customFormat="1" ht="18" customHeight="1" thickTop="1" x14ac:dyDescent="0.35">
      <c r="A15" s="210">
        <v>2022</v>
      </c>
      <c r="B15" s="230">
        <v>6.2889419023379092E-2</v>
      </c>
      <c r="C15" s="212">
        <v>3.556502337909162E-5</v>
      </c>
      <c r="D15" s="233">
        <v>3.2560754726693793E-2</v>
      </c>
      <c r="H15" s="29" t="s">
        <v>19</v>
      </c>
    </row>
    <row r="16" spans="1:8" s="53" customFormat="1" ht="18" customHeight="1" x14ac:dyDescent="0.35">
      <c r="A16" s="43">
        <v>2023</v>
      </c>
      <c r="B16" s="56">
        <v>3.4652392953524902E-2</v>
      </c>
      <c r="C16" s="45">
        <v>-2.823702606985419E-2</v>
      </c>
      <c r="D16" s="75">
        <v>1.0892906971576403E-2</v>
      </c>
    </row>
    <row r="17" spans="1:4" s="53" customFormat="1" ht="18" customHeight="1" x14ac:dyDescent="0.35">
      <c r="A17" s="43">
        <v>2024</v>
      </c>
      <c r="B17" s="56">
        <v>2.84321414692509E-2</v>
      </c>
      <c r="C17" s="45">
        <v>-6.2202514842740024E-3</v>
      </c>
      <c r="D17" s="75">
        <v>3.6354064288578979E-3</v>
      </c>
    </row>
    <row r="18" spans="1:4" ht="18" customHeight="1" x14ac:dyDescent="0.35">
      <c r="A18" s="43">
        <v>2025</v>
      </c>
      <c r="B18" s="56">
        <v>2.6431688313490201E-2</v>
      </c>
      <c r="C18" s="45">
        <v>-2.0004531557606987E-3</v>
      </c>
      <c r="D18" s="75">
        <v>8.1217516778329946E-4</v>
      </c>
    </row>
    <row r="19" spans="1:4" s="134" customFormat="1" ht="18" customHeight="1" x14ac:dyDescent="0.35">
      <c r="A19" s="43">
        <v>2026</v>
      </c>
      <c r="B19" s="56">
        <v>2.5080290325171898E-2</v>
      </c>
      <c r="C19" s="45">
        <v>-1.3513979883183029E-3</v>
      </c>
      <c r="D19" s="75">
        <v>-1.1186147488024024E-3</v>
      </c>
    </row>
    <row r="20" spans="1:4" s="154" customFormat="1" ht="18" customHeight="1" x14ac:dyDescent="0.35">
      <c r="A20" s="43">
        <v>2027</v>
      </c>
      <c r="B20" s="56">
        <v>2.6537028566325099E-2</v>
      </c>
      <c r="C20" s="45">
        <v>1.4567382411532007E-3</v>
      </c>
      <c r="D20" s="75">
        <v>-3.48564728282999E-4</v>
      </c>
    </row>
    <row r="21" spans="1:4" s="156" customFormat="1" ht="18" customHeight="1" x14ac:dyDescent="0.35">
      <c r="A21" s="43">
        <v>2028</v>
      </c>
      <c r="B21" s="56">
        <v>2.7124983114252699E-2</v>
      </c>
      <c r="C21" s="45">
        <v>5.8795454792760077E-4</v>
      </c>
      <c r="D21" s="75">
        <v>-2.0171979049440208E-4</v>
      </c>
    </row>
    <row r="22" spans="1:4" s="167" customFormat="1" ht="18" customHeight="1" x14ac:dyDescent="0.35">
      <c r="A22" s="43">
        <v>2029</v>
      </c>
      <c r="B22" s="56">
        <v>2.7441007051298302E-2</v>
      </c>
      <c r="C22" s="45">
        <v>3.1602393704560292E-4</v>
      </c>
      <c r="D22" s="75">
        <v>-4.3930766415869668E-4</v>
      </c>
    </row>
    <row r="23" spans="1:4" s="170" customFormat="1" ht="18" customHeight="1" x14ac:dyDescent="0.35">
      <c r="A23" s="43">
        <v>2030</v>
      </c>
      <c r="B23" s="56">
        <v>2.7108137185084501E-2</v>
      </c>
      <c r="C23" s="45">
        <v>-3.328698662138016E-4</v>
      </c>
      <c r="D23" s="75">
        <v>-1.0012272395264997E-3</v>
      </c>
    </row>
    <row r="24" spans="1:4" s="170" customFormat="1" ht="18" customHeight="1" x14ac:dyDescent="0.35">
      <c r="A24" s="43">
        <v>2031</v>
      </c>
      <c r="B24" s="56">
        <v>2.66321967740515E-2</v>
      </c>
      <c r="C24" s="45">
        <v>-4.7594041103300039E-4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202</v>
      </c>
      <c r="B26" s="3"/>
      <c r="C26" s="3"/>
    </row>
    <row r="27" spans="1:4" ht="21.75" customHeight="1" x14ac:dyDescent="0.35">
      <c r="A27" s="30" t="s">
        <v>178</v>
      </c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40" t="str">
        <f>Headings!F21</f>
        <v>Page 21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1" customWidth="1"/>
    <col min="2" max="3" width="22.7265625" style="81" customWidth="1"/>
    <col min="4" max="4" width="16.7265625" style="1" customWidth="1"/>
    <col min="5" max="16384" width="10.7265625" style="1"/>
  </cols>
  <sheetData>
    <row r="1" spans="1:9" ht="23.4" x14ac:dyDescent="0.45">
      <c r="A1" s="241" t="str">
        <f>Headings!E22</f>
        <v>March 2022 Outyear COLA Comparison Forecast</v>
      </c>
      <c r="B1" s="241"/>
      <c r="C1" s="241"/>
      <c r="D1" s="247"/>
    </row>
    <row r="2" spans="1:9" ht="21.75" customHeight="1" x14ac:dyDescent="0.35">
      <c r="A2" s="241" t="s">
        <v>86</v>
      </c>
      <c r="B2" s="241"/>
      <c r="C2" s="241"/>
      <c r="D2" s="248"/>
    </row>
    <row r="3" spans="1:9" ht="21.75" customHeight="1" x14ac:dyDescent="0.35">
      <c r="A3" s="249"/>
      <c r="B3" s="249"/>
      <c r="C3" s="249"/>
      <c r="D3" s="248"/>
    </row>
    <row r="4" spans="1:9" ht="66" customHeight="1" x14ac:dyDescent="0.35">
      <c r="A4" s="4" t="s">
        <v>81</v>
      </c>
      <c r="B4" s="18" t="s">
        <v>98</v>
      </c>
      <c r="C4" s="80"/>
      <c r="D4" s="80"/>
    </row>
    <row r="5" spans="1:9" s="60" customFormat="1" ht="18" customHeight="1" x14ac:dyDescent="0.35">
      <c r="A5" s="59">
        <v>2018</v>
      </c>
      <c r="B5" s="41">
        <v>2.7E-2</v>
      </c>
      <c r="C5" s="45"/>
      <c r="D5" s="89"/>
      <c r="G5" s="198"/>
    </row>
    <row r="6" spans="1:9" s="60" customFormat="1" ht="18" customHeight="1" x14ac:dyDescent="0.35">
      <c r="A6" s="52">
        <v>2019</v>
      </c>
      <c r="B6" s="56">
        <v>3.32E-2</v>
      </c>
      <c r="C6" s="45"/>
      <c r="D6" s="89"/>
      <c r="I6" s="124"/>
    </row>
    <row r="7" spans="1:9" s="60" customFormat="1" ht="18" customHeight="1" x14ac:dyDescent="0.35">
      <c r="A7" s="52">
        <v>2020</v>
      </c>
      <c r="B7" s="56">
        <v>2.4299999999999999E-2</v>
      </c>
      <c r="C7" s="45"/>
      <c r="D7" s="89"/>
      <c r="G7" s="124"/>
      <c r="H7" s="124"/>
      <c r="I7" s="124"/>
    </row>
    <row r="8" spans="1:9" s="60" customFormat="1" ht="18" customHeight="1" x14ac:dyDescent="0.35">
      <c r="A8" s="52">
        <v>2021</v>
      </c>
      <c r="B8" s="56">
        <v>1.7899999999999999E-2</v>
      </c>
      <c r="C8" s="45"/>
      <c r="D8" s="89"/>
      <c r="F8" s="206"/>
      <c r="G8" s="124"/>
      <c r="H8" s="124"/>
      <c r="I8" s="124"/>
    </row>
    <row r="9" spans="1:9" s="60" customFormat="1" ht="18" customHeight="1" thickBot="1" x14ac:dyDescent="0.4">
      <c r="A9" s="66">
        <v>2022</v>
      </c>
      <c r="B9" s="57">
        <v>2.8199999999999999E-2</v>
      </c>
      <c r="C9" s="45"/>
      <c r="D9" s="89"/>
      <c r="G9" s="124"/>
      <c r="H9" s="124"/>
    </row>
    <row r="10" spans="1:9" s="60" customFormat="1" ht="18" customHeight="1" thickTop="1" x14ac:dyDescent="0.35">
      <c r="A10" s="52">
        <v>2023</v>
      </c>
      <c r="B10" s="56">
        <v>6.4100000000000004E-2</v>
      </c>
      <c r="C10" s="45"/>
      <c r="D10" s="89"/>
      <c r="G10" s="124"/>
      <c r="H10" s="124"/>
    </row>
    <row r="11" spans="1:9" s="60" customFormat="1" ht="18" customHeight="1" x14ac:dyDescent="0.35">
      <c r="A11" s="52">
        <v>2024</v>
      </c>
      <c r="B11" s="56">
        <v>3.7499999999999999E-2</v>
      </c>
      <c r="C11" s="45"/>
      <c r="D11" s="89"/>
      <c r="G11" s="124"/>
      <c r="H11" s="198"/>
    </row>
    <row r="12" spans="1:9" s="60" customFormat="1" ht="18" customHeight="1" x14ac:dyDescent="0.35">
      <c r="A12" s="52">
        <v>2025</v>
      </c>
      <c r="B12" s="56">
        <v>2.69E-2</v>
      </c>
      <c r="C12" s="45"/>
      <c r="D12" s="89"/>
      <c r="G12" s="124"/>
      <c r="H12" s="124"/>
    </row>
    <row r="13" spans="1:9" s="60" customFormat="1" ht="18" customHeight="1" x14ac:dyDescent="0.35">
      <c r="A13" s="52">
        <v>2026</v>
      </c>
      <c r="B13" s="56">
        <v>2.5999999999999999E-2</v>
      </c>
      <c r="C13" s="45"/>
      <c r="D13" s="89"/>
      <c r="G13" s="124"/>
      <c r="H13" s="124"/>
    </row>
    <row r="14" spans="1:9" s="60" customFormat="1" ht="18" customHeight="1" x14ac:dyDescent="0.35">
      <c r="A14" s="43"/>
      <c r="B14" s="45"/>
      <c r="C14" s="45"/>
      <c r="D14" s="89"/>
      <c r="H14" s="124"/>
    </row>
    <row r="15" spans="1:9" s="60" customFormat="1" ht="17.25" customHeight="1" x14ac:dyDescent="0.35">
      <c r="A15" s="25" t="s">
        <v>4</v>
      </c>
      <c r="B15" s="45"/>
      <c r="C15" s="45"/>
      <c r="D15" s="89"/>
    </row>
    <row r="16" spans="1:9" s="60" customFormat="1" ht="21.75" customHeight="1" x14ac:dyDescent="0.35">
      <c r="A16" s="30" t="s">
        <v>150</v>
      </c>
      <c r="B16" s="45"/>
      <c r="C16" s="45"/>
      <c r="D16" s="89"/>
    </row>
    <row r="17" spans="1:5" s="60" customFormat="1" ht="21.75" customHeight="1" x14ac:dyDescent="0.35">
      <c r="A17" s="30" t="s">
        <v>151</v>
      </c>
      <c r="B17" s="45"/>
      <c r="C17" s="45"/>
      <c r="D17" s="89"/>
    </row>
    <row r="18" spans="1:5" s="60" customFormat="1" ht="21.75" customHeight="1" x14ac:dyDescent="0.35">
      <c r="A18" s="30" t="s">
        <v>152</v>
      </c>
      <c r="B18" s="45"/>
      <c r="C18" s="45"/>
      <c r="D18" s="89"/>
    </row>
    <row r="19" spans="1:5" s="60" customFormat="1" ht="21.75" customHeight="1" x14ac:dyDescent="0.35">
      <c r="A19" s="30" t="s">
        <v>158</v>
      </c>
      <c r="B19" s="45"/>
      <c r="C19" s="45"/>
      <c r="D19" s="89"/>
    </row>
    <row r="20" spans="1:5" ht="21.75" customHeight="1" x14ac:dyDescent="0.35">
      <c r="A20" s="30" t="s">
        <v>179</v>
      </c>
      <c r="B20" s="3"/>
      <c r="C20" s="3"/>
    </row>
    <row r="21" spans="1:5" ht="18" customHeight="1" x14ac:dyDescent="0.35">
      <c r="A21" s="88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45" t="str">
        <f>Headings!F22</f>
        <v>Page 22</v>
      </c>
      <c r="B31" s="242"/>
      <c r="C31" s="242"/>
      <c r="D31" s="242"/>
    </row>
    <row r="32" spans="1:5" ht="21.75" customHeight="1" x14ac:dyDescent="0.35">
      <c r="A32" s="1"/>
      <c r="B32" s="1"/>
      <c r="C32" s="1"/>
      <c r="E32" s="79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41" t="str">
        <f>Headings!E23</f>
        <v>March 2022 Pharmaceuticals PPI Forecast</v>
      </c>
      <c r="B1" s="246"/>
      <c r="C1" s="246"/>
      <c r="D1" s="246"/>
    </row>
    <row r="2" spans="1:4" ht="21.75" customHeight="1" x14ac:dyDescent="0.35">
      <c r="A2" s="241" t="s">
        <v>86</v>
      </c>
      <c r="B2" s="242"/>
      <c r="C2" s="242"/>
      <c r="D2" s="242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4" s="53" customFormat="1" ht="18" customHeight="1" x14ac:dyDescent="0.35">
      <c r="A5" s="38">
        <v>2012</v>
      </c>
      <c r="B5" s="41">
        <v>3.2398753894080798E-2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4.8854041013268901E-2</v>
      </c>
      <c r="C6" s="46">
        <v>1.6455287119188103E-2</v>
      </c>
      <c r="D6" s="46">
        <v>0</v>
      </c>
    </row>
    <row r="7" spans="1:4" s="53" customFormat="1" ht="18" customHeight="1" x14ac:dyDescent="0.35">
      <c r="A7" s="43">
        <v>2014</v>
      </c>
      <c r="B7" s="56">
        <v>2.8562392179413299E-2</v>
      </c>
      <c r="C7" s="46">
        <v>-2.0291648833855602E-2</v>
      </c>
      <c r="D7" s="46">
        <v>0</v>
      </c>
    </row>
    <row r="8" spans="1:4" s="53" customFormat="1" ht="18" customHeight="1" x14ac:dyDescent="0.35">
      <c r="A8" s="43">
        <v>2015</v>
      </c>
      <c r="B8" s="56">
        <v>-4.17013758826391E-2</v>
      </c>
      <c r="C8" s="45">
        <v>-7.0263768062052395E-2</v>
      </c>
      <c r="D8" s="46">
        <v>0</v>
      </c>
    </row>
    <row r="9" spans="1:4" s="53" customFormat="1" ht="18" customHeight="1" x14ac:dyDescent="0.35">
      <c r="A9" s="43">
        <v>2016</v>
      </c>
      <c r="B9" s="56">
        <v>-1.4682299999999999E-2</v>
      </c>
      <c r="C9" s="45">
        <v>2.7019075882639101E-2</v>
      </c>
      <c r="D9" s="46">
        <v>0</v>
      </c>
    </row>
    <row r="10" spans="1:4" s="53" customFormat="1" ht="18" customHeight="1" x14ac:dyDescent="0.35">
      <c r="A10" s="43">
        <v>2017</v>
      </c>
      <c r="B10" s="56">
        <v>-1.5197E-2</v>
      </c>
      <c r="C10" s="45">
        <v>-5.1470000000000161E-4</v>
      </c>
      <c r="D10" s="46">
        <v>0</v>
      </c>
    </row>
    <row r="11" spans="1:4" s="53" customFormat="1" ht="18" customHeight="1" x14ac:dyDescent="0.35">
      <c r="A11" s="43">
        <v>2018</v>
      </c>
      <c r="B11" s="56">
        <v>3.1465E-2</v>
      </c>
      <c r="C11" s="45">
        <v>4.6662000000000002E-2</v>
      </c>
      <c r="D11" s="46">
        <v>0</v>
      </c>
    </row>
    <row r="12" spans="1:4" s="53" customFormat="1" ht="18" customHeight="1" x14ac:dyDescent="0.35">
      <c r="A12" s="43">
        <v>2019</v>
      </c>
      <c r="B12" s="56">
        <v>2.6812999999999997E-2</v>
      </c>
      <c r="C12" s="45">
        <v>-4.6520000000000034E-3</v>
      </c>
      <c r="D12" s="46">
        <v>0</v>
      </c>
    </row>
    <row r="13" spans="1:4" s="53" customFormat="1" ht="18" customHeight="1" x14ac:dyDescent="0.35">
      <c r="A13" s="43">
        <v>2020</v>
      </c>
      <c r="B13" s="56">
        <v>1.7458000000000001E-2</v>
      </c>
      <c r="C13" s="45">
        <v>-9.3549999999999953E-3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-2.2297999999999998E-2</v>
      </c>
      <c r="C14" s="50">
        <v>-3.9756E-2</v>
      </c>
      <c r="D14" s="55">
        <v>-4.4776611250103501E-2</v>
      </c>
    </row>
    <row r="15" spans="1:4" s="53" customFormat="1" ht="18" customHeight="1" thickTop="1" x14ac:dyDescent="0.35">
      <c r="A15" s="43">
        <v>2022</v>
      </c>
      <c r="B15" s="56">
        <v>2.14535990512578E-2</v>
      </c>
      <c r="C15" s="45">
        <v>4.3751599051257799E-2</v>
      </c>
      <c r="D15" s="46">
        <v>-1.3442012001829998E-2</v>
      </c>
    </row>
    <row r="16" spans="1:4" s="53" customFormat="1" ht="18" customHeight="1" x14ac:dyDescent="0.35">
      <c r="A16" s="43">
        <v>2023</v>
      </c>
      <c r="B16" s="56">
        <v>2.9724070545765698E-2</v>
      </c>
      <c r="C16" s="45">
        <v>8.2704714945078979E-3</v>
      </c>
      <c r="D16" s="46">
        <v>-6.9050106603667054E-3</v>
      </c>
    </row>
    <row r="17" spans="1:4" s="53" customFormat="1" ht="18" customHeight="1" x14ac:dyDescent="0.35">
      <c r="A17" s="43">
        <v>2024</v>
      </c>
      <c r="B17" s="56">
        <v>3.1783785233720101E-2</v>
      </c>
      <c r="C17" s="45">
        <v>2.0597146879544025E-3</v>
      </c>
      <c r="D17" s="46">
        <v>-7.2002812457215987E-3</v>
      </c>
    </row>
    <row r="18" spans="1:4" ht="18" customHeight="1" x14ac:dyDescent="0.35">
      <c r="A18" s="43">
        <v>2025</v>
      </c>
      <c r="B18" s="56">
        <v>3.3737636700079399E-2</v>
      </c>
      <c r="C18" s="45">
        <v>1.9538514663592979E-3</v>
      </c>
      <c r="D18" s="46">
        <v>-6.0174982404518976E-3</v>
      </c>
    </row>
    <row r="19" spans="1:4" s="134" customFormat="1" ht="18" customHeight="1" x14ac:dyDescent="0.35">
      <c r="A19" s="43">
        <v>2026</v>
      </c>
      <c r="B19" s="56">
        <v>3.22881113345845E-2</v>
      </c>
      <c r="C19" s="45">
        <v>-1.4495253654948984E-3</v>
      </c>
      <c r="D19" s="46">
        <v>-7.261000937324999E-3</v>
      </c>
    </row>
    <row r="20" spans="1:4" s="154" customFormat="1" ht="18" customHeight="1" x14ac:dyDescent="0.35">
      <c r="A20" s="43">
        <v>2027</v>
      </c>
      <c r="B20" s="56">
        <v>3.4604734975639102E-2</v>
      </c>
      <c r="C20" s="45">
        <v>2.3166236410546021E-3</v>
      </c>
      <c r="D20" s="46">
        <v>-5.0237486771856979E-3</v>
      </c>
    </row>
    <row r="21" spans="1:4" s="156" customFormat="1" ht="18" customHeight="1" x14ac:dyDescent="0.35">
      <c r="A21" s="43">
        <v>2028</v>
      </c>
      <c r="B21" s="56">
        <v>3.2752010401775701E-2</v>
      </c>
      <c r="C21" s="45">
        <v>-1.8527245738634013E-3</v>
      </c>
      <c r="D21" s="46">
        <v>-5.7232668209194967E-3</v>
      </c>
    </row>
    <row r="22" spans="1:4" s="167" customFormat="1" ht="18" customHeight="1" x14ac:dyDescent="0.35">
      <c r="A22" s="43">
        <v>2029</v>
      </c>
      <c r="B22" s="56">
        <v>3.5238551428119103E-2</v>
      </c>
      <c r="C22" s="45">
        <v>2.4865410263434015E-3</v>
      </c>
      <c r="D22" s="46">
        <v>-1.3028572872722938E-3</v>
      </c>
    </row>
    <row r="23" spans="1:4" s="170" customFormat="1" ht="18" customHeight="1" x14ac:dyDescent="0.35">
      <c r="A23" s="43">
        <v>2030</v>
      </c>
      <c r="B23" s="56">
        <v>3.1236273331206599E-2</v>
      </c>
      <c r="C23" s="45">
        <v>-4.0022780969125038E-3</v>
      </c>
      <c r="D23" s="46">
        <v>-3.8099683242588042E-3</v>
      </c>
    </row>
    <row r="24" spans="1:4" s="170" customFormat="1" ht="18" customHeight="1" x14ac:dyDescent="0.35">
      <c r="A24" s="43">
        <v>2031</v>
      </c>
      <c r="B24" s="56">
        <v>2.8949587606180799E-2</v>
      </c>
      <c r="C24" s="45">
        <v>-2.2866857250257999E-3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93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40" t="str">
        <f>Headings!F23</f>
        <v>Page 23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41" t="str">
        <f>Headings!E24</f>
        <v>March 2022 Transportation CPI Forecast</v>
      </c>
      <c r="B1" s="241"/>
      <c r="C1" s="241"/>
      <c r="D1" s="241"/>
    </row>
    <row r="2" spans="1:4" ht="21.75" customHeight="1" x14ac:dyDescent="0.35">
      <c r="A2" s="241" t="s">
        <v>86</v>
      </c>
      <c r="B2" s="241"/>
      <c r="C2" s="241"/>
      <c r="D2" s="241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4" s="53" customFormat="1" ht="18" customHeight="1" x14ac:dyDescent="0.35">
      <c r="A5" s="38">
        <v>2012</v>
      </c>
      <c r="B5" s="41">
        <v>2.3409663819381001E-2</v>
      </c>
      <c r="C5" s="74" t="s">
        <v>80</v>
      </c>
      <c r="D5" s="51">
        <v>0</v>
      </c>
    </row>
    <row r="6" spans="1:4" s="53" customFormat="1" ht="18" customHeight="1" x14ac:dyDescent="0.35">
      <c r="A6" s="43">
        <v>2013</v>
      </c>
      <c r="B6" s="56">
        <v>1.6870848668859499E-4</v>
      </c>
      <c r="C6" s="45">
        <v>-2.3240955332692406E-2</v>
      </c>
      <c r="D6" s="46">
        <v>0</v>
      </c>
    </row>
    <row r="7" spans="1:4" s="53" customFormat="1" ht="18" customHeight="1" x14ac:dyDescent="0.35">
      <c r="A7" s="43">
        <v>2014</v>
      </c>
      <c r="B7" s="56">
        <v>-6.6007562232389605E-3</v>
      </c>
      <c r="C7" s="45">
        <v>-6.7694647099275553E-3</v>
      </c>
      <c r="D7" s="46">
        <v>0</v>
      </c>
    </row>
    <row r="8" spans="1:4" s="53" customFormat="1" ht="18" customHeight="1" x14ac:dyDescent="0.35">
      <c r="A8" s="43">
        <v>2015</v>
      </c>
      <c r="B8" s="56">
        <v>-7.8136173329613007E-2</v>
      </c>
      <c r="C8" s="45">
        <v>-7.1535417106374052E-2</v>
      </c>
      <c r="D8" s="46">
        <v>0</v>
      </c>
    </row>
    <row r="9" spans="1:4" s="53" customFormat="1" ht="18" customHeight="1" x14ac:dyDescent="0.35">
      <c r="A9" s="43">
        <v>2016</v>
      </c>
      <c r="B9" s="56">
        <v>-2.0962835299244399E-2</v>
      </c>
      <c r="C9" s="45">
        <v>5.7173338030368608E-2</v>
      </c>
      <c r="D9" s="46">
        <v>0</v>
      </c>
    </row>
    <row r="10" spans="1:4" s="53" customFormat="1" ht="18" customHeight="1" x14ac:dyDescent="0.35">
      <c r="A10" s="43">
        <v>2017</v>
      </c>
      <c r="B10" s="56">
        <v>3.4231501550205004E-2</v>
      </c>
      <c r="C10" s="45">
        <v>5.5194336849449403E-2</v>
      </c>
      <c r="D10" s="46">
        <v>0</v>
      </c>
    </row>
    <row r="11" spans="1:4" s="53" customFormat="1" ht="18" customHeight="1" x14ac:dyDescent="0.35">
      <c r="A11" s="43">
        <v>2018</v>
      </c>
      <c r="B11" s="56">
        <v>4.5138853000747006E-2</v>
      </c>
      <c r="C11" s="45">
        <v>1.0907351450542002E-2</v>
      </c>
      <c r="D11" s="46">
        <v>0</v>
      </c>
    </row>
    <row r="12" spans="1:4" s="53" customFormat="1" ht="18" customHeight="1" x14ac:dyDescent="0.35">
      <c r="A12" s="43">
        <v>2019</v>
      </c>
      <c r="B12" s="56">
        <v>-2.8255962708300096E-3</v>
      </c>
      <c r="C12" s="45">
        <v>-4.7964449271577017E-2</v>
      </c>
      <c r="D12" s="46">
        <v>0</v>
      </c>
    </row>
    <row r="13" spans="1:4" s="53" customFormat="1" ht="18" customHeight="1" x14ac:dyDescent="0.35">
      <c r="A13" s="43">
        <v>2020</v>
      </c>
      <c r="B13" s="56">
        <v>-4.1576963677281101E-2</v>
      </c>
      <c r="C13" s="45">
        <v>-3.875136740645109E-2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0.14562350916448599</v>
      </c>
      <c r="C14" s="50">
        <v>0.18720047284176711</v>
      </c>
      <c r="D14" s="55">
        <v>2.0277754087917987E-2</v>
      </c>
    </row>
    <row r="15" spans="1:4" s="53" customFormat="1" ht="18" customHeight="1" thickTop="1" x14ac:dyDescent="0.35">
      <c r="A15" s="43">
        <v>2022</v>
      </c>
      <c r="B15" s="56">
        <v>0.10551107554257101</v>
      </c>
      <c r="C15" s="45">
        <v>-4.0112433621914981E-2</v>
      </c>
      <c r="D15" s="46">
        <v>7.1468618623093311E-2</v>
      </c>
    </row>
    <row r="16" spans="1:4" s="53" customFormat="1" ht="18" customHeight="1" x14ac:dyDescent="0.35">
      <c r="A16" s="43">
        <v>2023</v>
      </c>
      <c r="B16" s="56">
        <v>3.0160777449334101E-2</v>
      </c>
      <c r="C16" s="45">
        <v>-7.5350298093236914E-2</v>
      </c>
      <c r="D16" s="46">
        <v>1.0253582374108401E-2</v>
      </c>
    </row>
    <row r="17" spans="1:4" s="53" customFormat="1" ht="18" customHeight="1" x14ac:dyDescent="0.35">
      <c r="A17" s="43">
        <v>2024</v>
      </c>
      <c r="B17" s="56">
        <v>2.0371885207598299E-2</v>
      </c>
      <c r="C17" s="45">
        <v>-9.7888922417358019E-3</v>
      </c>
      <c r="D17" s="46">
        <v>-1.8311243907200014E-3</v>
      </c>
    </row>
    <row r="18" spans="1:4" ht="18" customHeight="1" x14ac:dyDescent="0.35">
      <c r="A18" s="43">
        <v>2025</v>
      </c>
      <c r="B18" s="56">
        <v>2.32641014391438E-2</v>
      </c>
      <c r="C18" s="45">
        <v>2.8922162315455011E-3</v>
      </c>
      <c r="D18" s="46">
        <v>-2.6128670278489918E-4</v>
      </c>
    </row>
    <row r="19" spans="1:4" s="134" customFormat="1" ht="18" customHeight="1" x14ac:dyDescent="0.35">
      <c r="A19" s="43">
        <v>2026</v>
      </c>
      <c r="B19" s="56">
        <v>2.2524951091339597E-2</v>
      </c>
      <c r="C19" s="45">
        <v>-7.3915034780420302E-4</v>
      </c>
      <c r="D19" s="46">
        <v>-1.4510034903259042E-3</v>
      </c>
    </row>
    <row r="20" spans="1:4" s="154" customFormat="1" ht="18" customHeight="1" x14ac:dyDescent="0.35">
      <c r="A20" s="43">
        <v>2027</v>
      </c>
      <c r="B20" s="56">
        <v>2.57387394037531E-2</v>
      </c>
      <c r="C20" s="45">
        <v>3.2137883124135035E-3</v>
      </c>
      <c r="D20" s="46">
        <v>3.0688384439480146E-4</v>
      </c>
    </row>
    <row r="21" spans="1:4" s="156" customFormat="1" ht="18" customHeight="1" x14ac:dyDescent="0.35">
      <c r="A21" s="43">
        <v>2028</v>
      </c>
      <c r="B21" s="56">
        <v>2.2755655417587398E-2</v>
      </c>
      <c r="C21" s="45">
        <v>-2.9830839861657021E-3</v>
      </c>
      <c r="D21" s="46">
        <v>2.365817645230972E-4</v>
      </c>
    </row>
    <row r="22" spans="1:4" s="167" customFormat="1" ht="18" customHeight="1" x14ac:dyDescent="0.35">
      <c r="A22" s="43">
        <v>2029</v>
      </c>
      <c r="B22" s="56">
        <v>2.28560807366288E-2</v>
      </c>
      <c r="C22" s="45">
        <v>1.0042531904140214E-4</v>
      </c>
      <c r="D22" s="46">
        <v>-9.4385461400298826E-5</v>
      </c>
    </row>
    <row r="23" spans="1:4" s="170" customFormat="1" ht="18" customHeight="1" x14ac:dyDescent="0.35">
      <c r="A23" s="43">
        <v>2030</v>
      </c>
      <c r="B23" s="56">
        <v>2.35486933817932E-2</v>
      </c>
      <c r="C23" s="45">
        <v>6.9261264516439977E-4</v>
      </c>
      <c r="D23" s="46">
        <v>3.820464856049699E-5</v>
      </c>
    </row>
    <row r="24" spans="1:4" s="170" customFormat="1" ht="18" customHeight="1" x14ac:dyDescent="0.35">
      <c r="A24" s="43">
        <v>2031</v>
      </c>
      <c r="B24" s="56">
        <v>2.3451054840136602E-2</v>
      </c>
      <c r="C24" s="45">
        <v>-9.7638541656598632E-5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49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40" t="str">
        <f>Headings!F24</f>
        <v>Page 24</v>
      </c>
      <c r="B30" s="243"/>
      <c r="C30" s="243"/>
      <c r="D30" s="24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41" t="str">
        <f>Headings!E25</f>
        <v>March 2022 Retail Gas Forecast</v>
      </c>
      <c r="B1" s="244"/>
      <c r="C1" s="244"/>
      <c r="D1" s="244"/>
      <c r="E1" s="244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 t="s">
        <v>193</v>
      </c>
      <c r="B5" s="61">
        <v>3.0859999999999999</v>
      </c>
      <c r="C5" s="41">
        <v>1.758628269949658E-2</v>
      </c>
      <c r="D5" s="183">
        <v>0</v>
      </c>
      <c r="E5" s="100">
        <v>0</v>
      </c>
    </row>
    <row r="6" spans="1:5" s="53" customFormat="1" ht="18" customHeight="1" x14ac:dyDescent="0.35">
      <c r="A6" s="43" t="s">
        <v>194</v>
      </c>
      <c r="B6" s="62">
        <v>2.6240000000000001</v>
      </c>
      <c r="C6" s="56">
        <v>-0.24467472654001154</v>
      </c>
      <c r="D6" s="182">
        <v>0</v>
      </c>
      <c r="E6" s="63">
        <v>0</v>
      </c>
    </row>
    <row r="7" spans="1:5" s="53" customFormat="1" ht="18" customHeight="1" x14ac:dyDescent="0.35">
      <c r="A7" s="43" t="s">
        <v>195</v>
      </c>
      <c r="B7" s="62">
        <v>2.8336666666666601</v>
      </c>
      <c r="C7" s="56">
        <v>-0.1414865683700266</v>
      </c>
      <c r="D7" s="182">
        <v>0</v>
      </c>
      <c r="E7" s="63">
        <v>0</v>
      </c>
    </row>
    <row r="8" spans="1:5" s="53" customFormat="1" ht="18" customHeight="1" x14ac:dyDescent="0.35">
      <c r="A8" s="43" t="s">
        <v>196</v>
      </c>
      <c r="B8" s="62">
        <v>2.79633333333333</v>
      </c>
      <c r="C8" s="56">
        <v>-0.16294152863699785</v>
      </c>
      <c r="D8" s="182">
        <v>0</v>
      </c>
      <c r="E8" s="63">
        <v>0</v>
      </c>
    </row>
    <row r="9" spans="1:5" s="53" customFormat="1" ht="18" customHeight="1" x14ac:dyDescent="0.35">
      <c r="A9" s="43" t="s">
        <v>209</v>
      </c>
      <c r="B9" s="62">
        <v>3.0409999999999999</v>
      </c>
      <c r="C9" s="56">
        <v>-1.4581983149708377E-2</v>
      </c>
      <c r="D9" s="182">
        <v>0</v>
      </c>
      <c r="E9" s="63">
        <v>0</v>
      </c>
    </row>
    <row r="10" spans="1:5" s="53" customFormat="1" ht="18" customHeight="1" x14ac:dyDescent="0.35">
      <c r="A10" s="43" t="s">
        <v>210</v>
      </c>
      <c r="B10" s="62">
        <v>3.5586666666666602</v>
      </c>
      <c r="C10" s="56">
        <v>0.35619918699186748</v>
      </c>
      <c r="D10" s="182">
        <v>0</v>
      </c>
      <c r="E10" s="63">
        <v>0</v>
      </c>
    </row>
    <row r="11" spans="1:5" s="53" customFormat="1" ht="18" customHeight="1" x14ac:dyDescent="0.35">
      <c r="A11" s="43" t="s">
        <v>211</v>
      </c>
      <c r="B11" s="62">
        <v>3.8889999999999998</v>
      </c>
      <c r="C11" s="56">
        <v>0.37242677332078888</v>
      </c>
      <c r="D11" s="182">
        <v>-1.0274852298998161E-3</v>
      </c>
      <c r="E11" s="63">
        <v>-4.0000000000000036E-3</v>
      </c>
    </row>
    <row r="12" spans="1:5" s="53" customFormat="1" ht="18" customHeight="1" thickBot="1" x14ac:dyDescent="0.4">
      <c r="A12" s="48" t="s">
        <v>212</v>
      </c>
      <c r="B12" s="67">
        <v>3.91733333333333</v>
      </c>
      <c r="C12" s="57">
        <v>0.40088210752175524</v>
      </c>
      <c r="D12" s="204">
        <v>0.13423802527789697</v>
      </c>
      <c r="E12" s="205">
        <v>0.46361969824905991</v>
      </c>
    </row>
    <row r="13" spans="1:5" s="53" customFormat="1" ht="18" customHeight="1" thickTop="1" x14ac:dyDescent="0.35">
      <c r="A13" s="43" t="s">
        <v>227</v>
      </c>
      <c r="B13" s="62">
        <v>4.1823333333333297</v>
      </c>
      <c r="C13" s="56">
        <v>0.37531513756439661</v>
      </c>
      <c r="D13" s="182">
        <v>0.26505304679041441</v>
      </c>
      <c r="E13" s="63">
        <v>0.87627961175667979</v>
      </c>
    </row>
    <row r="14" spans="1:5" s="53" customFormat="1" ht="18" customHeight="1" x14ac:dyDescent="0.35">
      <c r="A14" s="43" t="s">
        <v>228</v>
      </c>
      <c r="B14" s="62">
        <v>4.0318615906554296</v>
      </c>
      <c r="C14" s="56">
        <v>0.13296972386346106</v>
      </c>
      <c r="D14" s="182">
        <v>0.10294658280799251</v>
      </c>
      <c r="E14" s="63">
        <v>0.37632500030604943</v>
      </c>
    </row>
    <row r="15" spans="1:5" s="53" customFormat="1" ht="18" customHeight="1" x14ac:dyDescent="0.35">
      <c r="A15" s="43" t="s">
        <v>229</v>
      </c>
      <c r="B15" s="62">
        <v>3.93670414382767</v>
      </c>
      <c r="C15" s="56">
        <v>1.2266429371990295E-2</v>
      </c>
      <c r="D15" s="182">
        <v>8.2818498746542124E-2</v>
      </c>
      <c r="E15" s="63">
        <v>0.30109563844587983</v>
      </c>
    </row>
    <row r="16" spans="1:5" s="53" customFormat="1" ht="18" customHeight="1" x14ac:dyDescent="0.35">
      <c r="A16" s="43" t="s">
        <v>230</v>
      </c>
      <c r="B16" s="62">
        <v>3.550782934116</v>
      </c>
      <c r="C16" s="56">
        <v>-9.3571408922055066E-2</v>
      </c>
      <c r="D16" s="182">
        <v>5.4506317152376749E-2</v>
      </c>
      <c r="E16" s="63">
        <v>0.18353621746791982</v>
      </c>
    </row>
    <row r="17" spans="1:5" s="53" customFormat="1" ht="18" customHeight="1" x14ac:dyDescent="0.35">
      <c r="A17" s="43" t="s">
        <v>231</v>
      </c>
      <c r="B17" s="62">
        <v>3.4050232863129</v>
      </c>
      <c r="C17" s="56">
        <v>-0.18585559425052134</v>
      </c>
      <c r="D17" s="182">
        <v>3.8383206510647527E-2</v>
      </c>
      <c r="E17" s="63">
        <v>0.12586462411241994</v>
      </c>
    </row>
    <row r="18" spans="1:5" s="53" customFormat="1" ht="18" customHeight="1" x14ac:dyDescent="0.35">
      <c r="A18" s="43" t="s">
        <v>232</v>
      </c>
      <c r="B18" s="62">
        <v>3.6103865761459399</v>
      </c>
      <c r="C18" s="56">
        <v>-0.10453608216272459</v>
      </c>
      <c r="D18" s="182">
        <v>-1.2133060850133215E-2</v>
      </c>
      <c r="E18" s="63">
        <v>-4.4343057030109989E-2</v>
      </c>
    </row>
    <row r="19" spans="1:5" s="53" customFormat="1" ht="18" customHeight="1" x14ac:dyDescent="0.35">
      <c r="A19" s="43" t="s">
        <v>233</v>
      </c>
      <c r="B19" s="62">
        <v>3.6358089542473402</v>
      </c>
      <c r="C19" s="56">
        <v>-7.6433274787007122E-2</v>
      </c>
      <c r="D19" s="182">
        <v>-6.4919415782447309E-3</v>
      </c>
      <c r="E19" s="63">
        <v>-2.3757692874809777E-2</v>
      </c>
    </row>
    <row r="20" spans="1:5" s="53" customFormat="1" ht="18" customHeight="1" x14ac:dyDescent="0.35">
      <c r="A20" s="43" t="s">
        <v>234</v>
      </c>
      <c r="B20" s="62">
        <v>3.3050158953151301</v>
      </c>
      <c r="C20" s="56">
        <v>-6.9214886790047059E-2</v>
      </c>
      <c r="D20" s="182">
        <v>-3.2450970836886639E-2</v>
      </c>
      <c r="E20" s="63">
        <v>-0.11084810299183001</v>
      </c>
    </row>
    <row r="21" spans="1:5" s="53" customFormat="1" ht="18" customHeight="1" x14ac:dyDescent="0.35">
      <c r="A21" s="43" t="s">
        <v>235</v>
      </c>
      <c r="B21" s="62">
        <v>3.26345740287766</v>
      </c>
      <c r="C21" s="56">
        <v>-4.1575599204942137E-2</v>
      </c>
      <c r="D21" s="182">
        <v>-1.5653699743331528E-2</v>
      </c>
      <c r="E21" s="63">
        <v>-5.189757130847017E-2</v>
      </c>
    </row>
    <row r="22" spans="1:5" s="53" customFormat="1" ht="18" customHeight="1" x14ac:dyDescent="0.35">
      <c r="A22" s="43" t="s">
        <v>236</v>
      </c>
      <c r="B22" s="62">
        <v>3.5049751391403299</v>
      </c>
      <c r="C22" s="56">
        <v>-2.9196717521073889E-2</v>
      </c>
      <c r="D22" s="182">
        <v>-5.4836800235827599E-2</v>
      </c>
      <c r="E22" s="63">
        <v>-0.20335284063592018</v>
      </c>
    </row>
    <row r="23" spans="1:5" s="53" customFormat="1" ht="18" customHeight="1" x14ac:dyDescent="0.35">
      <c r="A23" s="43" t="s">
        <v>237</v>
      </c>
      <c r="B23" s="62">
        <v>3.56437301485823</v>
      </c>
      <c r="C23" s="56">
        <v>-1.9647880372168358E-2</v>
      </c>
      <c r="D23" s="182">
        <v>-4.2127621282758598E-2</v>
      </c>
      <c r="E23" s="63">
        <v>-0.15676259156937</v>
      </c>
    </row>
    <row r="24" spans="1:5" s="53" customFormat="1" ht="18" customHeight="1" x14ac:dyDescent="0.35">
      <c r="A24" s="43" t="s">
        <v>238</v>
      </c>
      <c r="B24" s="62">
        <v>3.2890322632667499</v>
      </c>
      <c r="C24" s="56">
        <v>-4.8361740320332913E-3</v>
      </c>
      <c r="D24" s="182">
        <v>-5.4662726438649889E-2</v>
      </c>
      <c r="E24" s="63">
        <v>-0.19018341483302992</v>
      </c>
    </row>
    <row r="25" spans="1:5" s="53" customFormat="1" ht="18" customHeight="1" x14ac:dyDescent="0.35">
      <c r="A25" s="43"/>
      <c r="B25" s="97"/>
      <c r="C25" s="45"/>
      <c r="D25" s="157"/>
      <c r="E25" s="158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123</v>
      </c>
      <c r="B27" s="3"/>
    </row>
    <row r="28" spans="1:5" ht="21.75" customHeight="1" x14ac:dyDescent="0.35">
      <c r="A28" s="30" t="s">
        <v>189</v>
      </c>
      <c r="B28" s="3"/>
      <c r="C28" s="3"/>
    </row>
    <row r="29" spans="1:5" ht="21.75" customHeight="1" x14ac:dyDescent="0.35">
      <c r="A29" s="116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45" t="str">
        <f>Headings!F25</f>
        <v>Page 25</v>
      </c>
      <c r="B31" s="243"/>
      <c r="C31" s="243"/>
      <c r="D31" s="243"/>
      <c r="E31" s="242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41" t="s">
        <v>273</v>
      </c>
      <c r="B1" s="241"/>
      <c r="C1" s="241"/>
      <c r="D1" s="247"/>
      <c r="E1" s="246"/>
    </row>
    <row r="2" spans="1:14" ht="21.75" customHeight="1" x14ac:dyDescent="0.35">
      <c r="A2" s="241" t="s">
        <v>86</v>
      </c>
      <c r="B2" s="241"/>
      <c r="C2" s="241"/>
      <c r="D2" s="248"/>
      <c r="E2" s="242"/>
    </row>
    <row r="3" spans="1:14" ht="21.75" customHeight="1" x14ac:dyDescent="0.35">
      <c r="A3" s="249"/>
      <c r="B3" s="249"/>
      <c r="C3" s="249"/>
      <c r="D3" s="248"/>
    </row>
    <row r="4" spans="1:14" s="22" customFormat="1" ht="66" customHeight="1" x14ac:dyDescent="0.35">
      <c r="A4" s="21" t="s">
        <v>81</v>
      </c>
      <c r="B4" s="32" t="s">
        <v>78</v>
      </c>
      <c r="C4" s="32" t="s">
        <v>28</v>
      </c>
      <c r="D4" s="32" t="s">
        <v>79</v>
      </c>
      <c r="E4" s="33" t="s">
        <v>28</v>
      </c>
    </row>
    <row r="5" spans="1:14" s="60" customFormat="1" ht="18" customHeight="1" x14ac:dyDescent="0.35">
      <c r="A5" s="59">
        <v>2012</v>
      </c>
      <c r="B5" s="61">
        <v>3.2200291935483878</v>
      </c>
      <c r="C5" s="78" t="s">
        <v>80</v>
      </c>
      <c r="D5" s="61" t="s">
        <v>80</v>
      </c>
      <c r="E5" s="82" t="s">
        <v>80</v>
      </c>
    </row>
    <row r="6" spans="1:14" s="60" customFormat="1" ht="18" customHeight="1" x14ac:dyDescent="0.35">
      <c r="A6" s="52">
        <v>2013</v>
      </c>
      <c r="B6" s="62">
        <v>3.0727322832955708</v>
      </c>
      <c r="C6" s="56">
        <v>-4.5743967336674851E-2</v>
      </c>
      <c r="D6" s="62" t="s">
        <v>80</v>
      </c>
      <c r="E6" s="75" t="s">
        <v>80</v>
      </c>
      <c r="M6" s="83"/>
      <c r="N6" s="83"/>
    </row>
    <row r="7" spans="1:14" s="60" customFormat="1" ht="18" customHeight="1" x14ac:dyDescent="0.35">
      <c r="A7" s="52">
        <v>2014</v>
      </c>
      <c r="B7" s="101">
        <v>2.8801839505785964</v>
      </c>
      <c r="C7" s="56">
        <v>-6.2663556393680375E-2</v>
      </c>
      <c r="D7" s="101">
        <v>2.8242224104958393</v>
      </c>
      <c r="E7" s="75" t="s">
        <v>80</v>
      </c>
      <c r="M7" s="83"/>
      <c r="N7" s="83"/>
    </row>
    <row r="8" spans="1:14" s="60" customFormat="1" ht="18" customHeight="1" x14ac:dyDescent="0.35">
      <c r="A8" s="52">
        <v>2015</v>
      </c>
      <c r="B8" s="101">
        <v>1.7715901884504606</v>
      </c>
      <c r="C8" s="56">
        <v>-0.38490380515641431</v>
      </c>
      <c r="D8" s="101">
        <v>2.1089905463641303</v>
      </c>
      <c r="E8" s="46">
        <v>-0.25324912849414649</v>
      </c>
      <c r="M8" s="83"/>
      <c r="N8" s="83"/>
    </row>
    <row r="9" spans="1:14" s="60" customFormat="1" ht="18" customHeight="1" x14ac:dyDescent="0.35">
      <c r="A9" s="52">
        <v>2016</v>
      </c>
      <c r="B9" s="101">
        <v>1.4279053011080214</v>
      </c>
      <c r="C9" s="56">
        <v>-0.19399796272469017</v>
      </c>
      <c r="D9" s="101">
        <v>1.8130092214897344</v>
      </c>
      <c r="E9" s="46">
        <v>-0.14034265131470758</v>
      </c>
      <c r="M9" s="83"/>
      <c r="N9" s="83"/>
    </row>
    <row r="10" spans="1:14" s="60" customFormat="1" ht="18" customHeight="1" x14ac:dyDescent="0.35">
      <c r="A10" s="52">
        <v>2017</v>
      </c>
      <c r="B10" s="101">
        <v>1.8102133466781876</v>
      </c>
      <c r="C10" s="56">
        <v>0.26774047639819254</v>
      </c>
      <c r="D10" s="101">
        <v>2.1067205148272401</v>
      </c>
      <c r="E10" s="46">
        <v>0.16200209566290313</v>
      </c>
      <c r="M10" s="83"/>
      <c r="N10" s="83"/>
    </row>
    <row r="11" spans="1:14" s="60" customFormat="1" ht="18" customHeight="1" x14ac:dyDescent="0.35">
      <c r="A11" s="52">
        <v>2018</v>
      </c>
      <c r="B11" s="62">
        <v>2.2156500000000001</v>
      </c>
      <c r="C11" s="56">
        <v>0.22397175121142743</v>
      </c>
      <c r="D11" s="62">
        <v>2.39</v>
      </c>
      <c r="E11" s="46">
        <v>0.13446467302094423</v>
      </c>
    </row>
    <row r="12" spans="1:14" s="60" customFormat="1" ht="18" customHeight="1" x14ac:dyDescent="0.35">
      <c r="A12" s="52">
        <v>2019</v>
      </c>
      <c r="B12" s="62">
        <v>2.0499999999999998</v>
      </c>
      <c r="C12" s="56">
        <v>-7.4763613386590988E-2</v>
      </c>
      <c r="D12" s="62">
        <v>2.37</v>
      </c>
      <c r="E12" s="46">
        <v>-8.3682008368201055E-3</v>
      </c>
    </row>
    <row r="13" spans="1:14" s="60" customFormat="1" ht="18" customHeight="1" x14ac:dyDescent="0.35">
      <c r="A13" s="52">
        <v>2020</v>
      </c>
      <c r="B13" s="62">
        <v>1.32</v>
      </c>
      <c r="C13" s="56">
        <v>-0.35609756097560963</v>
      </c>
      <c r="D13" s="62">
        <v>1.85</v>
      </c>
      <c r="E13" s="46">
        <v>-0.21940928270042193</v>
      </c>
    </row>
    <row r="14" spans="1:14" s="60" customFormat="1" ht="18" customHeight="1" thickBot="1" x14ac:dyDescent="0.4">
      <c r="A14" s="66">
        <v>2021</v>
      </c>
      <c r="B14" s="67">
        <v>2.25</v>
      </c>
      <c r="C14" s="57">
        <v>0.70454545454545436</v>
      </c>
      <c r="D14" s="67">
        <v>2.62</v>
      </c>
      <c r="E14" s="55">
        <v>0.41621621621621618</v>
      </c>
    </row>
    <row r="15" spans="1:14" s="60" customFormat="1" ht="18" customHeight="1" thickTop="1" x14ac:dyDescent="0.35">
      <c r="A15" s="52">
        <v>2022</v>
      </c>
      <c r="B15" s="101">
        <v>3.07</v>
      </c>
      <c r="C15" s="56">
        <v>0.36444444444444435</v>
      </c>
      <c r="D15" s="101">
        <v>3.22</v>
      </c>
      <c r="E15" s="46">
        <v>0.2290076335877862</v>
      </c>
    </row>
    <row r="16" spans="1:14" s="60" customFormat="1" ht="18" customHeight="1" x14ac:dyDescent="0.35">
      <c r="A16" s="52">
        <v>2023</v>
      </c>
      <c r="B16" s="101">
        <v>2.7</v>
      </c>
      <c r="C16" s="56">
        <v>-0.12052117263843642</v>
      </c>
      <c r="D16" s="101">
        <v>2.85</v>
      </c>
      <c r="E16" s="46">
        <v>-0.1149068322981367</v>
      </c>
    </row>
    <row r="17" spans="1:7" s="60" customFormat="1" ht="18" customHeight="1" x14ac:dyDescent="0.35">
      <c r="A17" s="52">
        <v>2024</v>
      </c>
      <c r="B17" s="101">
        <v>2.64</v>
      </c>
      <c r="C17" s="56">
        <v>-2.2222222222222254E-2</v>
      </c>
      <c r="D17" s="101">
        <v>2.79</v>
      </c>
      <c r="E17" s="46">
        <v>-2.1052631578947434E-2</v>
      </c>
    </row>
    <row r="18" spans="1:7" ht="18" customHeight="1" x14ac:dyDescent="0.35">
      <c r="A18" s="52">
        <v>2025</v>
      </c>
      <c r="B18" s="101">
        <v>2.62</v>
      </c>
      <c r="C18" s="56">
        <v>-7.575757575757569E-3</v>
      </c>
      <c r="D18" s="101">
        <v>2.75</v>
      </c>
      <c r="E18" s="46">
        <v>-1.4336917562724039E-2</v>
      </c>
    </row>
    <row r="19" spans="1:7" ht="18" customHeight="1" x14ac:dyDescent="0.35">
      <c r="A19" s="52">
        <v>2026</v>
      </c>
      <c r="B19" s="56" t="s">
        <v>80</v>
      </c>
      <c r="C19" s="56" t="s">
        <v>80</v>
      </c>
      <c r="D19" s="64" t="s">
        <v>80</v>
      </c>
      <c r="E19" s="65" t="s">
        <v>80</v>
      </c>
    </row>
    <row r="20" spans="1:7" ht="18" customHeight="1" x14ac:dyDescent="0.35">
      <c r="A20" s="52">
        <v>2027</v>
      </c>
      <c r="B20" s="56" t="s">
        <v>80</v>
      </c>
      <c r="C20" s="56" t="s">
        <v>80</v>
      </c>
      <c r="D20" s="64" t="s">
        <v>80</v>
      </c>
      <c r="E20" s="65" t="s">
        <v>80</v>
      </c>
    </row>
    <row r="21" spans="1:7" ht="18" customHeight="1" x14ac:dyDescent="0.35">
      <c r="A21" s="52">
        <v>2028</v>
      </c>
      <c r="B21" s="56" t="s">
        <v>80</v>
      </c>
      <c r="C21" s="56" t="s">
        <v>80</v>
      </c>
      <c r="D21" s="64" t="s">
        <v>80</v>
      </c>
      <c r="E21" s="65" t="s">
        <v>80</v>
      </c>
    </row>
    <row r="22" spans="1:7" ht="18" customHeight="1" x14ac:dyDescent="0.35">
      <c r="A22" s="52">
        <v>2029</v>
      </c>
      <c r="B22" s="56" t="s">
        <v>80</v>
      </c>
      <c r="C22" s="56" t="s">
        <v>80</v>
      </c>
      <c r="D22" s="64" t="s">
        <v>80</v>
      </c>
      <c r="E22" s="65" t="s">
        <v>80</v>
      </c>
    </row>
    <row r="23" spans="1:7" ht="18" customHeight="1" x14ac:dyDescent="0.35">
      <c r="A23" s="52">
        <v>2030</v>
      </c>
      <c r="B23" s="56" t="s">
        <v>80</v>
      </c>
      <c r="C23" s="56" t="s">
        <v>80</v>
      </c>
      <c r="D23" s="64" t="s">
        <v>80</v>
      </c>
      <c r="E23" s="65" t="s">
        <v>80</v>
      </c>
    </row>
    <row r="24" spans="1:7" ht="18" customHeight="1" x14ac:dyDescent="0.35">
      <c r="A24" s="52">
        <v>2031</v>
      </c>
      <c r="B24" s="56" t="s">
        <v>80</v>
      </c>
      <c r="C24" s="56" t="s">
        <v>80</v>
      </c>
      <c r="D24" s="64" t="s">
        <v>80</v>
      </c>
      <c r="E24" s="65" t="s">
        <v>80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198</v>
      </c>
      <c r="D26" s="2"/>
      <c r="E26" s="2"/>
      <c r="F26" s="2"/>
      <c r="G26" s="2"/>
    </row>
    <row r="27" spans="1:7" ht="21.75" customHeight="1" x14ac:dyDescent="0.35">
      <c r="A27" s="30" t="s">
        <v>197</v>
      </c>
      <c r="D27" s="2"/>
      <c r="E27" s="2"/>
      <c r="F27" s="2"/>
      <c r="G27" s="2"/>
    </row>
    <row r="28" spans="1:7" ht="21.75" customHeight="1" x14ac:dyDescent="0.35">
      <c r="A28" s="30" t="s">
        <v>200</v>
      </c>
      <c r="B28" s="1"/>
      <c r="C28" s="1"/>
    </row>
    <row r="29" spans="1:7" ht="21.75" customHeight="1" x14ac:dyDescent="0.35">
      <c r="A29" s="30" t="s">
        <v>199</v>
      </c>
      <c r="B29" s="1"/>
      <c r="C29" s="1"/>
    </row>
    <row r="30" spans="1:7" ht="21.75" customHeight="1" x14ac:dyDescent="0.35">
      <c r="A30" s="245" t="str">
        <f>Headings!F26</f>
        <v>Page 26</v>
      </c>
      <c r="B30" s="243"/>
      <c r="C30" s="243"/>
      <c r="D30" s="243"/>
      <c r="E30" s="242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3.4" x14ac:dyDescent="0.35">
      <c r="A1" s="241" t="str">
        <f>Headings!E27</f>
        <v>March 2022 Recorded Documents Forecast</v>
      </c>
      <c r="B1" s="242"/>
      <c r="C1" s="242"/>
      <c r="D1" s="242"/>
      <c r="E1" s="242"/>
    </row>
    <row r="2" spans="1:8" ht="21.75" customHeight="1" x14ac:dyDescent="0.35">
      <c r="A2" s="241" t="s">
        <v>86</v>
      </c>
      <c r="B2" s="242"/>
      <c r="C2" s="242"/>
      <c r="D2" s="242"/>
      <c r="E2" s="242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Headings!F51</f>
        <v># Change from August 2021 Forecast</v>
      </c>
    </row>
    <row r="5" spans="1:8" s="53" customFormat="1" ht="18" customHeight="1" x14ac:dyDescent="0.35">
      <c r="A5" s="38">
        <v>2012</v>
      </c>
      <c r="B5" s="171">
        <v>572642.99999999907</v>
      </c>
      <c r="C5" s="78" t="s">
        <v>80</v>
      </c>
      <c r="D5" s="41">
        <v>0</v>
      </c>
      <c r="E5" s="185">
        <v>0</v>
      </c>
      <c r="G5" s="127"/>
    </row>
    <row r="6" spans="1:8" s="53" customFormat="1" ht="18" customHeight="1" x14ac:dyDescent="0.35">
      <c r="A6" s="43">
        <v>2013</v>
      </c>
      <c r="B6" s="172">
        <v>589799</v>
      </c>
      <c r="C6" s="56">
        <v>2.9959328936180141E-2</v>
      </c>
      <c r="D6" s="56">
        <v>0</v>
      </c>
      <c r="E6" s="186">
        <v>0</v>
      </c>
      <c r="G6" s="127"/>
    </row>
    <row r="7" spans="1:8" s="53" customFormat="1" ht="18" customHeight="1" x14ac:dyDescent="0.35">
      <c r="A7" s="43">
        <v>2014</v>
      </c>
      <c r="B7" s="172">
        <v>436692.99999999889</v>
      </c>
      <c r="C7" s="56">
        <v>-0.2595901315532938</v>
      </c>
      <c r="D7" s="56">
        <v>0</v>
      </c>
      <c r="E7" s="186">
        <v>0</v>
      </c>
      <c r="G7" s="127"/>
    </row>
    <row r="8" spans="1:8" s="53" customFormat="1" ht="18" customHeight="1" x14ac:dyDescent="0.35">
      <c r="A8" s="43">
        <v>2015</v>
      </c>
      <c r="B8" s="172">
        <v>513348.99999999802</v>
      </c>
      <c r="C8" s="56">
        <v>0.17553750575346827</v>
      </c>
      <c r="D8" s="56">
        <v>0</v>
      </c>
      <c r="E8" s="186">
        <v>0</v>
      </c>
      <c r="G8" s="127"/>
    </row>
    <row r="9" spans="1:8" s="53" customFormat="1" ht="18" customHeight="1" x14ac:dyDescent="0.35">
      <c r="A9" s="43">
        <v>2016</v>
      </c>
      <c r="B9" s="172">
        <v>532499.99999999802</v>
      </c>
      <c r="C9" s="56">
        <v>3.7306004297271489E-2</v>
      </c>
      <c r="D9" s="56">
        <v>0</v>
      </c>
      <c r="E9" s="186">
        <v>0</v>
      </c>
      <c r="G9" s="127"/>
    </row>
    <row r="10" spans="1:8" s="53" customFormat="1" ht="18" customHeight="1" x14ac:dyDescent="0.35">
      <c r="A10" s="43">
        <v>2017</v>
      </c>
      <c r="B10" s="172">
        <v>491768.99999999901</v>
      </c>
      <c r="C10" s="56">
        <v>-7.6490140845068888E-2</v>
      </c>
      <c r="D10" s="56">
        <v>0</v>
      </c>
      <c r="E10" s="186">
        <v>0</v>
      </c>
      <c r="G10" s="127"/>
    </row>
    <row r="11" spans="1:8" s="53" customFormat="1" ht="18" customHeight="1" x14ac:dyDescent="0.35">
      <c r="A11" s="43">
        <v>2018</v>
      </c>
      <c r="B11" s="172">
        <v>421397.99999999697</v>
      </c>
      <c r="C11" s="56">
        <v>-0.14309767390787576</v>
      </c>
      <c r="D11" s="56">
        <v>0</v>
      </c>
      <c r="E11" s="186">
        <v>0</v>
      </c>
      <c r="H11" s="127"/>
    </row>
    <row r="12" spans="1:8" s="53" customFormat="1" ht="18" customHeight="1" x14ac:dyDescent="0.35">
      <c r="A12" s="43">
        <v>2019</v>
      </c>
      <c r="B12" s="172">
        <v>440934</v>
      </c>
      <c r="C12" s="56">
        <v>4.6359973231963947E-2</v>
      </c>
      <c r="D12" s="56">
        <v>0</v>
      </c>
      <c r="E12" s="186">
        <v>0</v>
      </c>
      <c r="H12" s="127"/>
    </row>
    <row r="13" spans="1:8" s="53" customFormat="1" ht="18" customHeight="1" x14ac:dyDescent="0.35">
      <c r="A13" s="43">
        <v>2020</v>
      </c>
      <c r="B13" s="172">
        <v>638985.99999999907</v>
      </c>
      <c r="C13" s="56">
        <v>0.44916472760095405</v>
      </c>
      <c r="D13" s="56">
        <v>0</v>
      </c>
      <c r="E13" s="186">
        <v>0</v>
      </c>
      <c r="H13" s="127"/>
    </row>
    <row r="14" spans="1:8" s="53" customFormat="1" ht="18" customHeight="1" thickBot="1" x14ac:dyDescent="0.4">
      <c r="A14" s="48">
        <v>2021</v>
      </c>
      <c r="B14" s="200">
        <v>661144.99999999907</v>
      </c>
      <c r="C14" s="57">
        <v>3.4678381059991992E-2</v>
      </c>
      <c r="D14" s="57">
        <v>2.4127893437156933E-2</v>
      </c>
      <c r="E14" s="201">
        <v>15576.214854349033</v>
      </c>
      <c r="H14" s="127"/>
    </row>
    <row r="15" spans="1:8" s="53" customFormat="1" ht="18" customHeight="1" thickTop="1" x14ac:dyDescent="0.35">
      <c r="A15" s="43">
        <v>2022</v>
      </c>
      <c r="B15" s="172">
        <v>472163.99694322201</v>
      </c>
      <c r="C15" s="56">
        <v>-0.28583896581956658</v>
      </c>
      <c r="D15" s="56">
        <v>-0.10456707853847835</v>
      </c>
      <c r="E15" s="186">
        <v>-55138.479464009055</v>
      </c>
      <c r="H15" s="127"/>
    </row>
    <row r="16" spans="1:8" s="53" customFormat="1" ht="18" customHeight="1" x14ac:dyDescent="0.35">
      <c r="A16" s="43">
        <v>2023</v>
      </c>
      <c r="B16" s="172">
        <v>444976.85941186897</v>
      </c>
      <c r="C16" s="56">
        <v>-5.7579861462038417E-2</v>
      </c>
      <c r="D16" s="56">
        <v>-7.2798266651501575E-2</v>
      </c>
      <c r="E16" s="186">
        <v>-34936.889028698031</v>
      </c>
      <c r="H16" s="127"/>
    </row>
    <row r="17" spans="1:8" s="53" customFormat="1" ht="18" customHeight="1" x14ac:dyDescent="0.35">
      <c r="A17" s="43">
        <v>2024</v>
      </c>
      <c r="B17" s="172">
        <v>463084.35784818197</v>
      </c>
      <c r="C17" s="56">
        <v>4.0693123818271948E-2</v>
      </c>
      <c r="D17" s="56">
        <v>-2.4101478132917742E-2</v>
      </c>
      <c r="E17" s="186">
        <v>-11436.657884286018</v>
      </c>
      <c r="H17" s="127"/>
    </row>
    <row r="18" spans="1:8" s="53" customFormat="1" ht="18" customHeight="1" x14ac:dyDescent="0.35">
      <c r="A18" s="43">
        <v>2025</v>
      </c>
      <c r="B18" s="172">
        <v>467877.75637473504</v>
      </c>
      <c r="C18" s="56">
        <v>1.0351026644101369E-2</v>
      </c>
      <c r="D18" s="56">
        <v>-1.4118928444611378E-2</v>
      </c>
      <c r="E18" s="186">
        <v>-6700.5369650299544</v>
      </c>
      <c r="H18" s="127"/>
    </row>
    <row r="19" spans="1:8" s="53" customFormat="1" ht="18" customHeight="1" x14ac:dyDescent="0.35">
      <c r="A19" s="43">
        <v>2026</v>
      </c>
      <c r="B19" s="172">
        <v>474946.749885439</v>
      </c>
      <c r="C19" s="56">
        <v>1.5108633429117724E-2</v>
      </c>
      <c r="D19" s="56">
        <v>-5.5640865012233087E-3</v>
      </c>
      <c r="E19" s="186">
        <v>-2657.4309756570146</v>
      </c>
      <c r="H19" s="127"/>
    </row>
    <row r="20" spans="1:8" s="53" customFormat="1" ht="18" customHeight="1" x14ac:dyDescent="0.35">
      <c r="A20" s="43">
        <v>2027</v>
      </c>
      <c r="B20" s="172">
        <v>469441.70847597701</v>
      </c>
      <c r="C20" s="56">
        <v>-1.1590860261260549E-2</v>
      </c>
      <c r="D20" s="56">
        <v>6.510307547633376E-3</v>
      </c>
      <c r="E20" s="186">
        <v>3036.4417283629882</v>
      </c>
      <c r="H20" s="127"/>
    </row>
    <row r="21" spans="1:8" s="53" customFormat="1" ht="18" customHeight="1" x14ac:dyDescent="0.35">
      <c r="A21" s="43">
        <v>2028</v>
      </c>
      <c r="B21" s="172">
        <v>474628.738462699</v>
      </c>
      <c r="C21" s="56">
        <v>1.1049359043024731E-2</v>
      </c>
      <c r="D21" s="56">
        <v>6.6122274509452517E-3</v>
      </c>
      <c r="E21" s="186">
        <v>3117.7379808090045</v>
      </c>
      <c r="G21" s="170"/>
      <c r="H21" s="127"/>
    </row>
    <row r="22" spans="1:8" s="53" customFormat="1" ht="18" customHeight="1" x14ac:dyDescent="0.35">
      <c r="A22" s="43">
        <v>2029</v>
      </c>
      <c r="B22" s="172">
        <v>480656.52165707794</v>
      </c>
      <c r="C22" s="56">
        <v>1.2699996241067657E-2</v>
      </c>
      <c r="D22" s="56">
        <v>6.6935149549622874E-3</v>
      </c>
      <c r="E22" s="186">
        <v>3195.8898792109103</v>
      </c>
      <c r="G22" s="170"/>
      <c r="H22" s="127"/>
    </row>
    <row r="23" spans="1:8" s="53" customFormat="1" ht="18" customHeight="1" x14ac:dyDescent="0.35">
      <c r="A23" s="43">
        <v>2030</v>
      </c>
      <c r="B23" s="172">
        <v>483959.19288159796</v>
      </c>
      <c r="C23" s="56">
        <v>6.8711669887135951E-3</v>
      </c>
      <c r="D23" s="56">
        <v>5.3888403787589745E-3</v>
      </c>
      <c r="E23" s="186">
        <v>2594.0001873199944</v>
      </c>
      <c r="G23" s="170"/>
      <c r="H23" s="127"/>
    </row>
    <row r="24" spans="1:8" s="53" customFormat="1" ht="18" customHeight="1" x14ac:dyDescent="0.35">
      <c r="A24" s="43">
        <v>2031</v>
      </c>
      <c r="B24" s="172">
        <v>483644.06536810502</v>
      </c>
      <c r="C24" s="56">
        <v>-6.5114480338024361E-4</v>
      </c>
      <c r="D24" s="86" t="s">
        <v>274</v>
      </c>
      <c r="E24" s="217" t="s">
        <v>274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26" t="s">
        <v>56</v>
      </c>
      <c r="B26" s="30"/>
      <c r="C26" s="30"/>
      <c r="G26" s="127"/>
    </row>
    <row r="27" spans="1:8" ht="21.75" customHeight="1" x14ac:dyDescent="0.35">
      <c r="A27" s="118"/>
      <c r="B27" s="3"/>
      <c r="C27" s="3"/>
      <c r="G27" s="127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118"/>
    </row>
    <row r="30" spans="1:8" ht="21.75" customHeight="1" x14ac:dyDescent="0.35">
      <c r="A30" s="240" t="str">
        <f>Headings!F27</f>
        <v>Page 27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6" customWidth="1"/>
    <col min="2" max="2" width="20.7265625" style="106" customWidth="1"/>
    <col min="3" max="3" width="10.7265625" style="106" customWidth="1"/>
    <col min="4" max="5" width="17.7265625" style="107" customWidth="1"/>
    <col min="6" max="16384" width="10.7265625" style="107"/>
  </cols>
  <sheetData>
    <row r="1" spans="1:8" ht="23.4" x14ac:dyDescent="0.35">
      <c r="A1" s="241" t="str">
        <f>Headings!E28</f>
        <v>March 2022 Gambling Tax Forecast</v>
      </c>
      <c r="B1" s="242"/>
      <c r="C1" s="242"/>
      <c r="D1" s="242"/>
      <c r="E1" s="242"/>
    </row>
    <row r="2" spans="1:8" ht="21.75" customHeight="1" x14ac:dyDescent="0.35">
      <c r="A2" s="241" t="s">
        <v>86</v>
      </c>
      <c r="B2" s="242"/>
      <c r="C2" s="242"/>
      <c r="D2" s="242"/>
      <c r="E2" s="242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8" s="53" customFormat="1" ht="18" customHeight="1" x14ac:dyDescent="0.35">
      <c r="A5" s="38">
        <v>2012</v>
      </c>
      <c r="B5" s="39">
        <v>1826238.149999998</v>
      </c>
      <c r="C5" s="74" t="s">
        <v>80</v>
      </c>
      <c r="D5" s="51">
        <v>-9.9920072216264089E-16</v>
      </c>
      <c r="E5" s="42">
        <v>-1.862645149230957E-9</v>
      </c>
      <c r="G5" s="127"/>
    </row>
    <row r="6" spans="1:8" s="53" customFormat="1" ht="18" customHeight="1" x14ac:dyDescent="0.35">
      <c r="A6" s="43">
        <v>2013</v>
      </c>
      <c r="B6" s="44">
        <v>2100867.96</v>
      </c>
      <c r="C6" s="46">
        <v>0.15038006406776816</v>
      </c>
      <c r="D6" s="46">
        <v>-8.4357216373820432E-4</v>
      </c>
      <c r="E6" s="47">
        <v>-1773.7299999995157</v>
      </c>
      <c r="G6" s="127"/>
    </row>
    <row r="7" spans="1:8" s="53" customFormat="1" ht="18" customHeight="1" x14ac:dyDescent="0.35">
      <c r="A7" s="43">
        <v>2014</v>
      </c>
      <c r="B7" s="44">
        <v>2521819.6599999978</v>
      </c>
      <c r="C7" s="45">
        <v>0.20037037453795903</v>
      </c>
      <c r="D7" s="46">
        <v>0</v>
      </c>
      <c r="E7" s="47">
        <v>0</v>
      </c>
      <c r="G7" s="127"/>
    </row>
    <row r="8" spans="1:8" s="53" customFormat="1" ht="18" customHeight="1" x14ac:dyDescent="0.35">
      <c r="A8" s="43">
        <v>2015</v>
      </c>
      <c r="B8" s="44">
        <v>2442050.8299999977</v>
      </c>
      <c r="C8" s="45">
        <v>-3.16314569456565E-2</v>
      </c>
      <c r="D8" s="46">
        <v>1.7973807202993353E-3</v>
      </c>
      <c r="E8" s="47">
        <v>4381.4199999975972</v>
      </c>
      <c r="G8" s="127"/>
    </row>
    <row r="9" spans="1:8" s="53" customFormat="1" ht="18" customHeight="1" x14ac:dyDescent="0.35">
      <c r="A9" s="43">
        <v>2016</v>
      </c>
      <c r="B9" s="44">
        <v>2609974.069999997</v>
      </c>
      <c r="C9" s="45">
        <v>6.8763204245015475E-2</v>
      </c>
      <c r="D9" s="46">
        <v>-1.1102230246251565E-15</v>
      </c>
      <c r="E9" s="47">
        <v>0</v>
      </c>
      <c r="G9" s="127"/>
    </row>
    <row r="10" spans="1:8" s="53" customFormat="1" ht="18" customHeight="1" x14ac:dyDescent="0.35">
      <c r="A10" s="43">
        <v>2017</v>
      </c>
      <c r="B10" s="44">
        <v>2731608.1999999997</v>
      </c>
      <c r="C10" s="45">
        <v>4.6603577942827101E-2</v>
      </c>
      <c r="D10" s="46">
        <v>0</v>
      </c>
      <c r="E10" s="47">
        <v>0</v>
      </c>
      <c r="G10" s="127"/>
    </row>
    <row r="11" spans="1:8" s="53" customFormat="1" ht="18" customHeight="1" x14ac:dyDescent="0.35">
      <c r="A11" s="43">
        <v>2018</v>
      </c>
      <c r="B11" s="44">
        <v>2316111.089999998</v>
      </c>
      <c r="C11" s="45">
        <v>-0.15210713966959166</v>
      </c>
      <c r="D11" s="46">
        <v>1.2406401945481704E-3</v>
      </c>
      <c r="E11" s="47">
        <v>2869.8999999985099</v>
      </c>
      <c r="H11" s="127"/>
    </row>
    <row r="12" spans="1:8" s="53" customFormat="1" ht="18" customHeight="1" x14ac:dyDescent="0.35">
      <c r="A12" s="43">
        <v>2019</v>
      </c>
      <c r="B12" s="44">
        <v>2486780.3599999989</v>
      </c>
      <c r="C12" s="45">
        <v>7.3687860110371872E-2</v>
      </c>
      <c r="D12" s="46">
        <v>0</v>
      </c>
      <c r="E12" s="47">
        <v>0</v>
      </c>
      <c r="H12" s="127"/>
    </row>
    <row r="13" spans="1:8" s="53" customFormat="1" ht="18" customHeight="1" x14ac:dyDescent="0.35">
      <c r="A13" s="43">
        <v>2020</v>
      </c>
      <c r="B13" s="44">
        <v>1556790.9999999991</v>
      </c>
      <c r="C13" s="45">
        <v>-0.37397326075070025</v>
      </c>
      <c r="D13" s="46">
        <v>1.2204594068698782E-7</v>
      </c>
      <c r="E13" s="47">
        <v>0.18999999901279807</v>
      </c>
      <c r="H13" s="127"/>
    </row>
    <row r="14" spans="1:8" s="53" customFormat="1" ht="18" customHeight="1" thickBot="1" x14ac:dyDescent="0.4">
      <c r="A14" s="48">
        <v>2021</v>
      </c>
      <c r="B14" s="49">
        <v>2443335.67</v>
      </c>
      <c r="C14" s="50">
        <v>0.56946929292371373</v>
      </c>
      <c r="D14" s="55">
        <v>0.12569718549810105</v>
      </c>
      <c r="E14" s="77">
        <v>272826.84979817364</v>
      </c>
      <c r="H14" s="127"/>
    </row>
    <row r="15" spans="1:8" s="53" customFormat="1" ht="18" customHeight="1" thickTop="1" x14ac:dyDescent="0.35">
      <c r="A15" s="43">
        <v>2022</v>
      </c>
      <c r="B15" s="44">
        <v>2549414.7182259653</v>
      </c>
      <c r="C15" s="45">
        <v>4.341566716699452E-2</v>
      </c>
      <c r="D15" s="46">
        <v>3.2542785800285134E-2</v>
      </c>
      <c r="E15" s="47">
        <v>80350.236554138362</v>
      </c>
      <c r="H15" s="127"/>
    </row>
    <row r="16" spans="1:8" s="53" customFormat="1" ht="18" customHeight="1" x14ac:dyDescent="0.35">
      <c r="A16" s="43">
        <v>2023</v>
      </c>
      <c r="B16" s="44">
        <v>2619603.4280672795</v>
      </c>
      <c r="C16" s="45">
        <v>2.7531303298568677E-2</v>
      </c>
      <c r="D16" s="46">
        <v>-4.199350279002978E-2</v>
      </c>
      <c r="E16" s="47">
        <v>-114828.36931241024</v>
      </c>
      <c r="H16" s="127"/>
    </row>
    <row r="17" spans="1:8" s="53" customFormat="1" ht="18" customHeight="1" x14ac:dyDescent="0.35">
      <c r="A17" s="43">
        <v>2024</v>
      </c>
      <c r="B17" s="44">
        <v>2666742.2296742732</v>
      </c>
      <c r="C17" s="45">
        <v>1.7994632737891925E-2</v>
      </c>
      <c r="D17" s="46">
        <v>0.21255987075197336</v>
      </c>
      <c r="E17" s="47">
        <v>467475.79013716104</v>
      </c>
      <c r="H17" s="127"/>
    </row>
    <row r="18" spans="1:8" s="53" customFormat="1" ht="18" customHeight="1" x14ac:dyDescent="0.35">
      <c r="A18" s="43">
        <v>2025</v>
      </c>
      <c r="B18" s="44">
        <v>2707229.7689966201</v>
      </c>
      <c r="C18" s="45">
        <v>1.5182397035536477E-2</v>
      </c>
      <c r="D18" s="46">
        <v>18.447979036894477</v>
      </c>
      <c r="E18" s="47">
        <v>2568026.1137550767</v>
      </c>
      <c r="H18" s="127"/>
    </row>
    <row r="19" spans="1:8" s="53" customFormat="1" ht="18" customHeight="1" x14ac:dyDescent="0.35">
      <c r="A19" s="43">
        <v>2026</v>
      </c>
      <c r="B19" s="44">
        <v>142701.87115890518</v>
      </c>
      <c r="C19" s="45">
        <v>-0.94728860003198223</v>
      </c>
      <c r="D19" s="46">
        <v>0.35809115128881253</v>
      </c>
      <c r="E19" s="47">
        <v>37626.544643830857</v>
      </c>
      <c r="H19" s="127"/>
    </row>
    <row r="20" spans="1:8" s="53" customFormat="1" ht="18" customHeight="1" x14ac:dyDescent="0.35">
      <c r="A20" s="43">
        <v>2027</v>
      </c>
      <c r="B20" s="44">
        <v>113617.23252531697</v>
      </c>
      <c r="C20" s="45">
        <v>-0.20381399625237651</v>
      </c>
      <c r="D20" s="46">
        <v>0.29559237246044789</v>
      </c>
      <c r="E20" s="47">
        <v>25922.032290734307</v>
      </c>
      <c r="H20" s="127"/>
    </row>
    <row r="21" spans="1:8" s="53" customFormat="1" ht="18" customHeight="1" x14ac:dyDescent="0.35">
      <c r="A21" s="43">
        <v>2028</v>
      </c>
      <c r="B21" s="44">
        <v>58217.511434126158</v>
      </c>
      <c r="C21" s="45">
        <v>-0.48759963484277147</v>
      </c>
      <c r="D21" s="46">
        <v>-0.23920818102182329</v>
      </c>
      <c r="E21" s="47">
        <v>-18304.751268853994</v>
      </c>
      <c r="G21" s="107"/>
      <c r="H21" s="127"/>
    </row>
    <row r="22" spans="1:8" s="53" customFormat="1" ht="18" customHeight="1" x14ac:dyDescent="0.35">
      <c r="A22" s="43">
        <v>2029</v>
      </c>
      <c r="B22" s="44">
        <v>57792.000491083476</v>
      </c>
      <c r="C22" s="45">
        <v>-7.308985433431836E-3</v>
      </c>
      <c r="D22" s="46">
        <v>-0.2452462603455059</v>
      </c>
      <c r="E22" s="47">
        <v>-18778.670781826142</v>
      </c>
      <c r="G22" s="167"/>
      <c r="H22" s="127"/>
    </row>
    <row r="23" spans="1:8" s="53" customFormat="1" ht="18" customHeight="1" x14ac:dyDescent="0.35">
      <c r="A23" s="43">
        <v>2030</v>
      </c>
      <c r="B23" s="44">
        <v>59023.227251571407</v>
      </c>
      <c r="C23" s="45">
        <v>2.1304449578240403E-2</v>
      </c>
      <c r="D23" s="46">
        <v>-0.23924876823096775</v>
      </c>
      <c r="E23" s="47">
        <v>-18562.223532806871</v>
      </c>
      <c r="G23" s="170"/>
      <c r="H23" s="127"/>
    </row>
    <row r="24" spans="1:8" s="53" customFormat="1" ht="18" customHeight="1" x14ac:dyDescent="0.35">
      <c r="A24" s="43">
        <v>2031</v>
      </c>
      <c r="B24" s="44">
        <v>59084.076746471299</v>
      </c>
      <c r="C24" s="45">
        <v>1.0309415078328943E-3</v>
      </c>
      <c r="D24" s="75" t="s">
        <v>274</v>
      </c>
      <c r="E24" s="76" t="s">
        <v>274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26" t="s">
        <v>119</v>
      </c>
      <c r="B26" s="30"/>
      <c r="C26" s="30"/>
      <c r="G26" s="127"/>
    </row>
    <row r="27" spans="1:8" ht="21.75" customHeight="1" x14ac:dyDescent="0.35">
      <c r="A27" s="118" t="s">
        <v>208</v>
      </c>
      <c r="B27" s="3"/>
      <c r="C27" s="3"/>
      <c r="G27" s="127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118"/>
    </row>
    <row r="30" spans="1:8" ht="21.75" customHeight="1" x14ac:dyDescent="0.35">
      <c r="A30" s="240" t="str">
        <f>Headings!F28</f>
        <v>Page 28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3.4" x14ac:dyDescent="0.35">
      <c r="A1" s="241" t="str">
        <f>Headings!E29</f>
        <v>March 2022 E-911 Tax Forecast</v>
      </c>
      <c r="B1" s="242"/>
      <c r="C1" s="242"/>
      <c r="D1" s="242"/>
      <c r="E1" s="242"/>
    </row>
    <row r="2" spans="1:8" ht="21.75" customHeight="1" x14ac:dyDescent="0.35">
      <c r="A2" s="241" t="s">
        <v>86</v>
      </c>
      <c r="B2" s="242"/>
      <c r="C2" s="242"/>
      <c r="D2" s="242"/>
      <c r="E2" s="242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8" s="53" customFormat="1" ht="18" customHeight="1" x14ac:dyDescent="0.35">
      <c r="A5" s="38">
        <v>2012</v>
      </c>
      <c r="B5" s="39">
        <v>23736718.556170613</v>
      </c>
      <c r="C5" s="78" t="s">
        <v>80</v>
      </c>
      <c r="D5" s="41">
        <v>0</v>
      </c>
      <c r="E5" s="42">
        <v>0</v>
      </c>
      <c r="G5" s="127"/>
    </row>
    <row r="6" spans="1:8" s="53" customFormat="1" ht="18" customHeight="1" x14ac:dyDescent="0.35">
      <c r="A6" s="43">
        <v>2013</v>
      </c>
      <c r="B6" s="44">
        <v>23317377.920000002</v>
      </c>
      <c r="C6" s="56">
        <v>-1.766632717906147E-2</v>
      </c>
      <c r="D6" s="56">
        <v>0</v>
      </c>
      <c r="E6" s="47">
        <v>0</v>
      </c>
      <c r="G6" s="127"/>
    </row>
    <row r="7" spans="1:8" s="53" customFormat="1" ht="18" customHeight="1" x14ac:dyDescent="0.35">
      <c r="A7" s="43">
        <v>2014</v>
      </c>
      <c r="B7" s="44">
        <v>24453879</v>
      </c>
      <c r="C7" s="56">
        <v>4.8740518076227923E-2</v>
      </c>
      <c r="D7" s="56">
        <v>0</v>
      </c>
      <c r="E7" s="47">
        <v>0</v>
      </c>
      <c r="G7" s="127"/>
    </row>
    <row r="8" spans="1:8" s="53" customFormat="1" ht="18" customHeight="1" x14ac:dyDescent="0.35">
      <c r="A8" s="43">
        <v>2015</v>
      </c>
      <c r="B8" s="44">
        <v>23082630</v>
      </c>
      <c r="C8" s="56">
        <v>-5.607490737972487E-2</v>
      </c>
      <c r="D8" s="56">
        <v>0</v>
      </c>
      <c r="E8" s="47">
        <v>0</v>
      </c>
      <c r="G8" s="127"/>
    </row>
    <row r="9" spans="1:8" s="53" customFormat="1" ht="18" customHeight="1" x14ac:dyDescent="0.35">
      <c r="A9" s="43">
        <v>2016</v>
      </c>
      <c r="B9" s="44">
        <v>23228850</v>
      </c>
      <c r="C9" s="56">
        <v>6.3346334451490627E-3</v>
      </c>
      <c r="D9" s="56">
        <v>0</v>
      </c>
      <c r="E9" s="47">
        <v>0</v>
      </c>
      <c r="G9" s="127"/>
    </row>
    <row r="10" spans="1:8" s="53" customFormat="1" ht="18" customHeight="1" x14ac:dyDescent="0.35">
      <c r="A10" s="43">
        <v>2017</v>
      </c>
      <c r="B10" s="44">
        <v>24263242</v>
      </c>
      <c r="C10" s="56">
        <v>4.4530486873004982E-2</v>
      </c>
      <c r="D10" s="56">
        <v>0</v>
      </c>
      <c r="E10" s="47">
        <v>0</v>
      </c>
      <c r="G10" s="127"/>
    </row>
    <row r="11" spans="1:8" s="53" customFormat="1" ht="18" customHeight="1" x14ac:dyDescent="0.35">
      <c r="A11" s="43">
        <v>2018</v>
      </c>
      <c r="B11" s="44">
        <v>24268746.920000002</v>
      </c>
      <c r="C11" s="56">
        <v>2.2688311809293538E-4</v>
      </c>
      <c r="D11" s="56">
        <v>0</v>
      </c>
      <c r="E11" s="47">
        <v>0</v>
      </c>
      <c r="H11" s="127"/>
    </row>
    <row r="12" spans="1:8" s="53" customFormat="1" ht="18" customHeight="1" x14ac:dyDescent="0.35">
      <c r="A12" s="43">
        <v>2019</v>
      </c>
      <c r="B12" s="44">
        <v>24438615</v>
      </c>
      <c r="C12" s="56">
        <v>6.999458215125598E-3</v>
      </c>
      <c r="D12" s="56">
        <v>0</v>
      </c>
      <c r="E12" s="47">
        <v>0</v>
      </c>
      <c r="H12" s="127"/>
    </row>
    <row r="13" spans="1:8" s="53" customFormat="1" ht="18" customHeight="1" x14ac:dyDescent="0.35">
      <c r="A13" s="43">
        <v>2020</v>
      </c>
      <c r="B13" s="44">
        <v>25506633.289999999</v>
      </c>
      <c r="C13" s="56">
        <v>4.3702079270858896E-2</v>
      </c>
      <c r="D13" s="56">
        <v>0</v>
      </c>
      <c r="E13" s="47">
        <v>0</v>
      </c>
      <c r="H13" s="127"/>
    </row>
    <row r="14" spans="1:8" s="53" customFormat="1" ht="18" customHeight="1" thickBot="1" x14ac:dyDescent="0.4">
      <c r="A14" s="48">
        <v>2021</v>
      </c>
      <c r="B14" s="49">
        <v>25745324</v>
      </c>
      <c r="C14" s="57">
        <v>9.357985716350159E-3</v>
      </c>
      <c r="D14" s="57">
        <v>1.6703893423768434E-3</v>
      </c>
      <c r="E14" s="77">
        <v>42933</v>
      </c>
      <c r="H14" s="127"/>
    </row>
    <row r="15" spans="1:8" s="53" customFormat="1" ht="18" customHeight="1" thickTop="1" x14ac:dyDescent="0.35">
      <c r="A15" s="43">
        <v>2022</v>
      </c>
      <c r="B15" s="44">
        <v>25917516.691577941</v>
      </c>
      <c r="C15" s="56">
        <v>6.6883093635932145E-3</v>
      </c>
      <c r="D15" s="56">
        <v>6.6550418775737086E-3</v>
      </c>
      <c r="E15" s="47">
        <v>171341.87161419168</v>
      </c>
      <c r="H15" s="127"/>
    </row>
    <row r="16" spans="1:8" s="53" customFormat="1" ht="18" customHeight="1" x14ac:dyDescent="0.35">
      <c r="A16" s="43">
        <v>2023</v>
      </c>
      <c r="B16" s="44">
        <v>26264482.121845558</v>
      </c>
      <c r="C16" s="56">
        <v>1.3387294562073659E-2</v>
      </c>
      <c r="D16" s="56">
        <v>8.4559402878401357E-3</v>
      </c>
      <c r="E16" s="47">
        <v>220228.65218085796</v>
      </c>
      <c r="H16" s="127"/>
    </row>
    <row r="17" spans="1:8" s="53" customFormat="1" ht="18" customHeight="1" x14ac:dyDescent="0.35">
      <c r="A17" s="43">
        <v>2024</v>
      </c>
      <c r="B17" s="44">
        <v>26580485.13773755</v>
      </c>
      <c r="C17" s="56">
        <v>1.2031572312219962E-2</v>
      </c>
      <c r="D17" s="56">
        <v>8.2032598003478618E-3</v>
      </c>
      <c r="E17" s="47">
        <v>216272.48581533879</v>
      </c>
      <c r="H17" s="127"/>
    </row>
    <row r="18" spans="1:8" s="53" customFormat="1" ht="18" customHeight="1" x14ac:dyDescent="0.35">
      <c r="A18" s="43">
        <v>2025</v>
      </c>
      <c r="B18" s="44">
        <v>26889240.952694379</v>
      </c>
      <c r="C18" s="56">
        <v>1.1615883357917856E-2</v>
      </c>
      <c r="D18" s="56">
        <v>9.5690710129652246E-3</v>
      </c>
      <c r="E18" s="47">
        <v>254866.22317272052</v>
      </c>
      <c r="H18" s="127"/>
    </row>
    <row r="19" spans="1:8" s="53" customFormat="1" ht="18" customHeight="1" x14ac:dyDescent="0.35">
      <c r="A19" s="43">
        <v>2026</v>
      </c>
      <c r="B19" s="44">
        <v>27178062.975612279</v>
      </c>
      <c r="C19" s="56">
        <v>1.0741174264681463E-2</v>
      </c>
      <c r="D19" s="56">
        <v>1.0900586280407465E-2</v>
      </c>
      <c r="E19" s="47">
        <v>293062.26984206215</v>
      </c>
      <c r="H19" s="127"/>
    </row>
    <row r="20" spans="1:8" s="53" customFormat="1" ht="18" customHeight="1" x14ac:dyDescent="0.35">
      <c r="A20" s="43">
        <v>2027</v>
      </c>
      <c r="B20" s="44">
        <v>27492811.199584071</v>
      </c>
      <c r="C20" s="56">
        <v>1.1580966025953598E-2</v>
      </c>
      <c r="D20" s="56">
        <v>1.3725461585735399E-2</v>
      </c>
      <c r="E20" s="47">
        <v>372242.32625418156</v>
      </c>
      <c r="H20" s="127"/>
    </row>
    <row r="21" spans="1:8" s="53" customFormat="1" ht="18" customHeight="1" x14ac:dyDescent="0.35">
      <c r="A21" s="43">
        <v>2028</v>
      </c>
      <c r="B21" s="44">
        <v>27792255.112936538</v>
      </c>
      <c r="C21" s="56">
        <v>1.0891716790205841E-2</v>
      </c>
      <c r="D21" s="56">
        <v>1.5475373248720947E-2</v>
      </c>
      <c r="E21" s="47">
        <v>423541.06522583589</v>
      </c>
      <c r="G21" s="170"/>
      <c r="H21" s="127"/>
    </row>
    <row r="22" spans="1:8" s="53" customFormat="1" ht="18" customHeight="1" x14ac:dyDescent="0.35">
      <c r="A22" s="43">
        <v>2029</v>
      </c>
      <c r="B22" s="44">
        <v>28104894.847475231</v>
      </c>
      <c r="C22" s="56">
        <v>1.1249167556509843E-2</v>
      </c>
      <c r="D22" s="56">
        <v>1.7238040367725027E-2</v>
      </c>
      <c r="E22" s="47">
        <v>476263.46310870349</v>
      </c>
      <c r="G22" s="170"/>
      <c r="H22" s="127"/>
    </row>
    <row r="23" spans="1:8" s="53" customFormat="1" ht="18" customHeight="1" x14ac:dyDescent="0.35">
      <c r="A23" s="43">
        <v>2030</v>
      </c>
      <c r="B23" s="44">
        <v>28429735.524694461</v>
      </c>
      <c r="C23" s="56">
        <v>1.1558153089777923E-2</v>
      </c>
      <c r="D23" s="56">
        <v>1.9001970348079489E-2</v>
      </c>
      <c r="E23" s="47">
        <v>530147.15100055188</v>
      </c>
      <c r="G23" s="170"/>
      <c r="H23" s="127"/>
    </row>
    <row r="24" spans="1:8" s="53" customFormat="1" ht="18" customHeight="1" x14ac:dyDescent="0.35">
      <c r="A24" s="43">
        <v>2031</v>
      </c>
      <c r="B24" s="44">
        <v>28765886.157679282</v>
      </c>
      <c r="C24" s="56">
        <v>1.1823909958389667E-2</v>
      </c>
      <c r="D24" s="86" t="s">
        <v>274</v>
      </c>
      <c r="E24" s="76" t="s">
        <v>274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54" t="s">
        <v>144</v>
      </c>
      <c r="B26" s="30"/>
      <c r="C26" s="30"/>
      <c r="G26" s="127"/>
    </row>
    <row r="27" spans="1:8" ht="21.75" customHeight="1" x14ac:dyDescent="0.35">
      <c r="A27" s="30" t="s">
        <v>256</v>
      </c>
      <c r="B27" s="3"/>
      <c r="C27" s="3"/>
      <c r="G27" s="127"/>
    </row>
    <row r="28" spans="1:8" ht="21.75" customHeight="1" x14ac:dyDescent="0.35">
      <c r="A28" s="30" t="s">
        <v>258</v>
      </c>
      <c r="B28" s="3"/>
      <c r="C28" s="3"/>
    </row>
    <row r="29" spans="1:8" ht="21.75" customHeight="1" x14ac:dyDescent="0.35">
      <c r="A29" s="72" t="s">
        <v>257</v>
      </c>
    </row>
    <row r="30" spans="1:8" ht="21.75" customHeight="1" x14ac:dyDescent="0.35">
      <c r="A30" s="240" t="str">
        <f>Headings!F29</f>
        <v>Page 29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41" t="str">
        <f>Headings!E3</f>
        <v>March 2022 Unincorporated Assessed Value Forecast</v>
      </c>
      <c r="B1" s="242"/>
      <c r="C1" s="242"/>
      <c r="D1" s="242"/>
      <c r="E1" s="242"/>
    </row>
    <row r="2" spans="1:6" ht="21.75" customHeight="1" x14ac:dyDescent="0.35">
      <c r="A2" s="241" t="s">
        <v>86</v>
      </c>
      <c r="B2" s="242"/>
      <c r="C2" s="242"/>
      <c r="D2" s="242"/>
      <c r="E2" s="242"/>
    </row>
    <row r="4" spans="1:6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6" ht="18" customHeight="1" x14ac:dyDescent="0.35">
      <c r="A5" s="38">
        <v>2012</v>
      </c>
      <c r="B5" s="39">
        <v>32758485327</v>
      </c>
      <c r="C5" s="74" t="s">
        <v>80</v>
      </c>
      <c r="D5" s="51">
        <v>0</v>
      </c>
      <c r="E5" s="42">
        <v>0</v>
      </c>
    </row>
    <row r="6" spans="1:6" ht="18" customHeight="1" x14ac:dyDescent="0.35">
      <c r="A6" s="52">
        <v>2013</v>
      </c>
      <c r="B6" s="44">
        <v>30016733777.777802</v>
      </c>
      <c r="C6" s="46">
        <v>-8.3695919449682465E-2</v>
      </c>
      <c r="D6" s="46">
        <v>0</v>
      </c>
      <c r="E6" s="47">
        <v>0</v>
      </c>
      <c r="F6" s="36"/>
    </row>
    <row r="7" spans="1:6" ht="18" customHeight="1" x14ac:dyDescent="0.35">
      <c r="A7" s="43">
        <v>2014</v>
      </c>
      <c r="B7" s="44">
        <v>31876016756</v>
      </c>
      <c r="C7" s="45">
        <v>6.1941548737014074E-2</v>
      </c>
      <c r="D7" s="46">
        <v>0</v>
      </c>
      <c r="E7" s="47">
        <v>0</v>
      </c>
    </row>
    <row r="8" spans="1:6" ht="18" customHeight="1" x14ac:dyDescent="0.35">
      <c r="A8" s="43">
        <v>2015</v>
      </c>
      <c r="B8" s="44">
        <v>36080918262</v>
      </c>
      <c r="C8" s="45">
        <v>0.13191427078819418</v>
      </c>
      <c r="D8" s="46">
        <v>0</v>
      </c>
      <c r="E8" s="47">
        <v>0</v>
      </c>
    </row>
    <row r="9" spans="1:6" ht="18" customHeight="1" x14ac:dyDescent="0.35">
      <c r="A9" s="43">
        <v>2016</v>
      </c>
      <c r="B9" s="44">
        <v>36633108444.444504</v>
      </c>
      <c r="C9" s="45">
        <v>1.5304216440246821E-2</v>
      </c>
      <c r="D9" s="46">
        <v>0</v>
      </c>
      <c r="E9" s="47">
        <v>0</v>
      </c>
    </row>
    <row r="10" spans="1:6" ht="18" customHeight="1" x14ac:dyDescent="0.35">
      <c r="A10" s="43">
        <v>2017</v>
      </c>
      <c r="B10" s="44">
        <v>39044967515</v>
      </c>
      <c r="C10" s="45">
        <v>6.5838231396966318E-2</v>
      </c>
      <c r="D10" s="46">
        <v>0</v>
      </c>
      <c r="E10" s="47">
        <v>0</v>
      </c>
    </row>
    <row r="11" spans="1:6" ht="18" customHeight="1" x14ac:dyDescent="0.35">
      <c r="A11" s="43">
        <v>2018</v>
      </c>
      <c r="B11" s="44">
        <v>43501122097</v>
      </c>
      <c r="C11" s="45">
        <v>0.11412878190481446</v>
      </c>
      <c r="D11" s="46">
        <v>0</v>
      </c>
      <c r="E11" s="47">
        <v>0</v>
      </c>
    </row>
    <row r="12" spans="1:6" ht="18" customHeight="1" x14ac:dyDescent="0.35">
      <c r="A12" s="43">
        <v>2019</v>
      </c>
      <c r="B12" s="44">
        <v>48607292257</v>
      </c>
      <c r="C12" s="45">
        <v>0.11738019420772927</v>
      </c>
      <c r="D12" s="46">
        <v>0</v>
      </c>
      <c r="E12" s="47">
        <v>0</v>
      </c>
    </row>
    <row r="13" spans="1:6" ht="18" customHeight="1" x14ac:dyDescent="0.35">
      <c r="A13" s="43">
        <v>2020</v>
      </c>
      <c r="B13" s="44">
        <v>50973173419</v>
      </c>
      <c r="C13" s="45">
        <v>4.8673379078409518E-2</v>
      </c>
      <c r="D13" s="46">
        <v>0</v>
      </c>
      <c r="E13" s="47">
        <v>0</v>
      </c>
      <c r="F13" s="197"/>
    </row>
    <row r="14" spans="1:6" ht="18" customHeight="1" x14ac:dyDescent="0.35">
      <c r="A14" s="43">
        <v>2021</v>
      </c>
      <c r="B14" s="44">
        <v>51792407262.999985</v>
      </c>
      <c r="C14" s="45">
        <v>1.6071862688749494E-2</v>
      </c>
      <c r="D14" s="46">
        <v>0</v>
      </c>
      <c r="E14" s="47">
        <v>0</v>
      </c>
      <c r="F14" s="197"/>
    </row>
    <row r="15" spans="1:6" ht="18" customHeight="1" thickBot="1" x14ac:dyDescent="0.4">
      <c r="A15" s="48">
        <v>2022</v>
      </c>
      <c r="B15" s="49">
        <v>60221044122</v>
      </c>
      <c r="C15" s="50">
        <v>0.16273885120264242</v>
      </c>
      <c r="D15" s="55">
        <v>3.1875285696610023E-2</v>
      </c>
      <c r="E15" s="77">
        <v>1860266461.4077148</v>
      </c>
      <c r="F15" s="197"/>
    </row>
    <row r="16" spans="1:6" ht="18" customHeight="1" thickTop="1" x14ac:dyDescent="0.35">
      <c r="A16" s="43">
        <v>2023</v>
      </c>
      <c r="B16" s="44">
        <v>69188721480.422089</v>
      </c>
      <c r="C16" s="45">
        <v>0.14891268474612862</v>
      </c>
      <c r="D16" s="46">
        <v>0.11811494717203175</v>
      </c>
      <c r="E16" s="47">
        <v>7308928481.1278992</v>
      </c>
      <c r="F16" s="197"/>
    </row>
    <row r="17" spans="1:6" ht="18" customHeight="1" x14ac:dyDescent="0.35">
      <c r="A17" s="43">
        <v>2024</v>
      </c>
      <c r="B17" s="44">
        <v>74854553341.511505</v>
      </c>
      <c r="C17" s="45">
        <v>8.1889529678513373E-2</v>
      </c>
      <c r="D17" s="46">
        <v>0.21922925829252682</v>
      </c>
      <c r="E17" s="47">
        <v>13459575463.157616</v>
      </c>
      <c r="F17" s="197"/>
    </row>
    <row r="18" spans="1:6" ht="18" customHeight="1" x14ac:dyDescent="0.35">
      <c r="A18" s="43">
        <v>2025</v>
      </c>
      <c r="B18" s="44">
        <v>78855348785.862381</v>
      </c>
      <c r="C18" s="45">
        <v>5.3447589568772269E-2</v>
      </c>
      <c r="D18" s="46">
        <v>0.29239183190931906</v>
      </c>
      <c r="E18" s="47">
        <v>17840301461.271057</v>
      </c>
      <c r="F18" s="197"/>
    </row>
    <row r="19" spans="1:6" s="134" customFormat="1" ht="18" customHeight="1" x14ac:dyDescent="0.35">
      <c r="A19" s="43">
        <v>2026</v>
      </c>
      <c r="B19" s="44">
        <v>75011900277.731171</v>
      </c>
      <c r="C19" s="45">
        <v>-4.8740492145540881E-2</v>
      </c>
      <c r="D19" s="46">
        <v>0.27608651073208712</v>
      </c>
      <c r="E19" s="47">
        <v>16229129950.743652</v>
      </c>
      <c r="F19" s="197"/>
    </row>
    <row r="20" spans="1:6" s="154" customFormat="1" ht="18" customHeight="1" x14ac:dyDescent="0.35">
      <c r="A20" s="43">
        <v>2027</v>
      </c>
      <c r="B20" s="44">
        <v>71886897145.736923</v>
      </c>
      <c r="C20" s="45">
        <v>-4.1660098203404217E-2</v>
      </c>
      <c r="D20" s="46">
        <v>0.19555347852554372</v>
      </c>
      <c r="E20" s="47">
        <v>11758347116.846672</v>
      </c>
      <c r="F20" s="197"/>
    </row>
    <row r="21" spans="1:6" s="156" customFormat="1" ht="18" customHeight="1" x14ac:dyDescent="0.35">
      <c r="A21" s="43">
        <v>2028</v>
      </c>
      <c r="B21" s="44">
        <v>68252358936.655472</v>
      </c>
      <c r="C21" s="45">
        <v>-5.0559119302549971E-2</v>
      </c>
      <c r="D21" s="46">
        <v>0.15938912434418895</v>
      </c>
      <c r="E21" s="47">
        <v>9383116933.6631012</v>
      </c>
      <c r="F21" s="197"/>
    </row>
    <row r="22" spans="1:6" s="166" customFormat="1" ht="18" customHeight="1" x14ac:dyDescent="0.35">
      <c r="A22" s="43">
        <v>2029</v>
      </c>
      <c r="B22" s="44">
        <v>71368912071.379257</v>
      </c>
      <c r="C22" s="45">
        <v>4.5662203963034331E-2</v>
      </c>
      <c r="D22" s="46">
        <v>0.1498255205614587</v>
      </c>
      <c r="E22" s="47">
        <v>9299571293.0236969</v>
      </c>
      <c r="F22" s="197"/>
    </row>
    <row r="23" spans="1:6" s="170" customFormat="1" ht="18" customHeight="1" x14ac:dyDescent="0.35">
      <c r="A23" s="43">
        <v>2030</v>
      </c>
      <c r="B23" s="44">
        <v>74854747580.319427</v>
      </c>
      <c r="C23" s="45">
        <v>4.8842491888538619E-2</v>
      </c>
      <c r="D23" s="46">
        <v>0.14727592484751728</v>
      </c>
      <c r="E23" s="47">
        <v>9609111409.344902</v>
      </c>
      <c r="F23" s="197"/>
    </row>
    <row r="24" spans="1:6" s="170" customFormat="1" ht="18" customHeight="1" x14ac:dyDescent="0.35">
      <c r="A24" s="43">
        <v>2031</v>
      </c>
      <c r="B24" s="44">
        <v>78141290792.553955</v>
      </c>
      <c r="C24" s="45">
        <v>4.3905608107328797E-2</v>
      </c>
      <c r="D24" s="75" t="s">
        <v>274</v>
      </c>
      <c r="E24" s="76" t="s">
        <v>274</v>
      </c>
      <c r="F24" s="197"/>
    </row>
    <row r="25" spans="1:6" s="99" customFormat="1" ht="21.75" customHeight="1" x14ac:dyDescent="0.35">
      <c r="A25" s="25" t="s">
        <v>4</v>
      </c>
      <c r="B25" s="96"/>
      <c r="C25" s="45"/>
      <c r="D25" s="45"/>
      <c r="E25" s="71"/>
    </row>
    <row r="26" spans="1:6" ht="21.75" customHeight="1" x14ac:dyDescent="0.35">
      <c r="A26" s="26" t="s">
        <v>139</v>
      </c>
      <c r="B26" s="3"/>
      <c r="C26" s="3"/>
    </row>
    <row r="27" spans="1:6" ht="21.75" customHeight="1" x14ac:dyDescent="0.35">
      <c r="A27" s="30" t="s">
        <v>171</v>
      </c>
      <c r="B27" s="3"/>
      <c r="C27" s="3"/>
    </row>
    <row r="28" spans="1:6" ht="21.75" customHeight="1" x14ac:dyDescent="0.35">
      <c r="A28" s="118"/>
      <c r="B28" s="3"/>
      <c r="C28" s="3"/>
    </row>
    <row r="29" spans="1:6" ht="21.75" customHeight="1" x14ac:dyDescent="0.35">
      <c r="A29" s="116"/>
      <c r="B29" s="3"/>
      <c r="C29" s="3"/>
    </row>
    <row r="30" spans="1:6" ht="21.75" customHeight="1" x14ac:dyDescent="0.35">
      <c r="A30" s="240" t="str">
        <f>Headings!F3</f>
        <v>Page 3</v>
      </c>
      <c r="B30" s="243"/>
      <c r="C30" s="243"/>
      <c r="D30" s="243"/>
      <c r="E30" s="242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0.399999999999999" x14ac:dyDescent="0.35">
      <c r="A1" s="249" t="str">
        <f>Headings!E30</f>
        <v>March 2022 Penalties and Interest on Delinquent Property Taxes Forecast</v>
      </c>
      <c r="B1" s="250"/>
      <c r="C1" s="250"/>
      <c r="D1" s="250"/>
      <c r="E1" s="250"/>
    </row>
    <row r="2" spans="1:8" ht="21.75" customHeight="1" x14ac:dyDescent="0.35">
      <c r="A2" s="241" t="s">
        <v>86</v>
      </c>
      <c r="B2" s="242"/>
      <c r="C2" s="242"/>
      <c r="D2" s="242"/>
      <c r="E2" s="242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8" s="53" customFormat="1" ht="18" customHeight="1" x14ac:dyDescent="0.35">
      <c r="A5" s="38">
        <v>2012</v>
      </c>
      <c r="B5" s="39">
        <v>21475855.979999989</v>
      </c>
      <c r="C5" s="78" t="s">
        <v>80</v>
      </c>
      <c r="D5" s="41">
        <v>0</v>
      </c>
      <c r="E5" s="42">
        <v>0</v>
      </c>
      <c r="G5" s="127"/>
    </row>
    <row r="6" spans="1:8" s="53" customFormat="1" ht="18" customHeight="1" x14ac:dyDescent="0.35">
      <c r="A6" s="43">
        <v>2013</v>
      </c>
      <c r="B6" s="44">
        <v>20868553</v>
      </c>
      <c r="C6" s="56">
        <v>-2.8278406251446175E-2</v>
      </c>
      <c r="D6" s="56">
        <v>0</v>
      </c>
      <c r="E6" s="47">
        <v>0</v>
      </c>
      <c r="G6" s="127"/>
    </row>
    <row r="7" spans="1:8" s="53" customFormat="1" ht="18" customHeight="1" x14ac:dyDescent="0.35">
      <c r="A7" s="43">
        <v>2014</v>
      </c>
      <c r="B7" s="44">
        <v>20992713.189999968</v>
      </c>
      <c r="C7" s="56">
        <v>5.9496310069973024E-3</v>
      </c>
      <c r="D7" s="56">
        <v>0</v>
      </c>
      <c r="E7" s="47">
        <v>0</v>
      </c>
      <c r="G7" s="127"/>
    </row>
    <row r="8" spans="1:8" s="53" customFormat="1" ht="18" customHeight="1" x14ac:dyDescent="0.35">
      <c r="A8" s="43">
        <v>2015</v>
      </c>
      <c r="B8" s="44">
        <v>20035786.429999992</v>
      </c>
      <c r="C8" s="56">
        <v>-4.5583758104017491E-2</v>
      </c>
      <c r="D8" s="56">
        <v>0</v>
      </c>
      <c r="E8" s="47">
        <v>0</v>
      </c>
      <c r="G8" s="127"/>
    </row>
    <row r="9" spans="1:8" s="53" customFormat="1" ht="18" customHeight="1" x14ac:dyDescent="0.35">
      <c r="A9" s="43">
        <v>2016</v>
      </c>
      <c r="B9" s="44">
        <v>17563229.40999997</v>
      </c>
      <c r="C9" s="56">
        <v>-0.12340703613699</v>
      </c>
      <c r="D9" s="56">
        <v>0</v>
      </c>
      <c r="E9" s="47">
        <v>0</v>
      </c>
      <c r="G9" s="127"/>
    </row>
    <row r="10" spans="1:8" s="53" customFormat="1" ht="18" customHeight="1" x14ac:dyDescent="0.35">
      <c r="A10" s="43">
        <v>2017</v>
      </c>
      <c r="B10" s="44">
        <v>19839056.089999989</v>
      </c>
      <c r="C10" s="56">
        <v>0.12957905558668115</v>
      </c>
      <c r="D10" s="56">
        <v>0</v>
      </c>
      <c r="E10" s="47">
        <v>0</v>
      </c>
      <c r="G10" s="127"/>
    </row>
    <row r="11" spans="1:8" s="53" customFormat="1" ht="18" customHeight="1" x14ac:dyDescent="0.35">
      <c r="A11" s="43">
        <v>2018</v>
      </c>
      <c r="B11" s="44">
        <v>20836238.569999989</v>
      </c>
      <c r="C11" s="56">
        <v>5.0263605056423799E-2</v>
      </c>
      <c r="D11" s="56">
        <v>0</v>
      </c>
      <c r="E11" s="47">
        <v>0</v>
      </c>
      <c r="H11" s="127"/>
    </row>
    <row r="12" spans="1:8" s="53" customFormat="1" ht="18" customHeight="1" x14ac:dyDescent="0.35">
      <c r="A12" s="43">
        <v>2019</v>
      </c>
      <c r="B12" s="44">
        <v>21270217.999999989</v>
      </c>
      <c r="C12" s="56">
        <v>2.082810813199476E-2</v>
      </c>
      <c r="D12" s="56">
        <v>0</v>
      </c>
      <c r="E12" s="47">
        <v>0</v>
      </c>
      <c r="H12" s="127"/>
    </row>
    <row r="13" spans="1:8" s="53" customFormat="1" ht="18" customHeight="1" x14ac:dyDescent="0.35">
      <c r="A13" s="43">
        <v>2020</v>
      </c>
      <c r="B13" s="44">
        <v>20379664.999999978</v>
      </c>
      <c r="C13" s="56">
        <v>-4.1868541262718217E-2</v>
      </c>
      <c r="D13" s="56">
        <v>0</v>
      </c>
      <c r="E13" s="47">
        <v>0</v>
      </c>
      <c r="H13" s="127"/>
    </row>
    <row r="14" spans="1:8" s="53" customFormat="1" ht="18" customHeight="1" thickBot="1" x14ac:dyDescent="0.4">
      <c r="A14" s="48">
        <v>2021</v>
      </c>
      <c r="B14" s="49">
        <v>28056272</v>
      </c>
      <c r="C14" s="57">
        <v>0.37667974424506157</v>
      </c>
      <c r="D14" s="57">
        <v>8.1731317149013716E-2</v>
      </c>
      <c r="E14" s="77">
        <v>2119820.3551086709</v>
      </c>
      <c r="H14" s="127"/>
    </row>
    <row r="15" spans="1:8" s="53" customFormat="1" ht="18" customHeight="1" thickTop="1" x14ac:dyDescent="0.35">
      <c r="A15" s="43">
        <v>2022</v>
      </c>
      <c r="B15" s="44">
        <v>26123252.479405519</v>
      </c>
      <c r="C15" s="56">
        <v>-6.8897946262941878E-2</v>
      </c>
      <c r="D15" s="56">
        <v>0.10965977355669221</v>
      </c>
      <c r="E15" s="47">
        <v>2581575.0194080099</v>
      </c>
      <c r="H15" s="127"/>
    </row>
    <row r="16" spans="1:8" s="53" customFormat="1" ht="18" customHeight="1" x14ac:dyDescent="0.35">
      <c r="A16" s="43">
        <v>2023</v>
      </c>
      <c r="B16" s="44">
        <v>24254751.51909595</v>
      </c>
      <c r="C16" s="56">
        <v>-7.1526352309407737E-2</v>
      </c>
      <c r="D16" s="56">
        <v>8.9480072474691807E-2</v>
      </c>
      <c r="E16" s="47">
        <v>1992066.6551106311</v>
      </c>
      <c r="H16" s="127"/>
    </row>
    <row r="17" spans="1:8" s="53" customFormat="1" ht="18" customHeight="1" x14ac:dyDescent="0.35">
      <c r="A17" s="43">
        <v>2024</v>
      </c>
      <c r="B17" s="44">
        <v>23593153.633125119</v>
      </c>
      <c r="C17" s="56">
        <v>-2.7277042415790209E-2</v>
      </c>
      <c r="D17" s="56">
        <v>3.4980815254429976E-2</v>
      </c>
      <c r="E17" s="47">
        <v>797413.57167750597</v>
      </c>
      <c r="H17" s="127"/>
    </row>
    <row r="18" spans="1:8" s="53" customFormat="1" ht="18" customHeight="1" x14ac:dyDescent="0.35">
      <c r="A18" s="43">
        <v>2025</v>
      </c>
      <c r="B18" s="44">
        <v>23935738.321181357</v>
      </c>
      <c r="C18" s="56">
        <v>1.4520512746343694E-2</v>
      </c>
      <c r="D18" s="56">
        <v>3.6731445434600163E-2</v>
      </c>
      <c r="E18" s="47">
        <v>848044.37055806816</v>
      </c>
      <c r="H18" s="127"/>
    </row>
    <row r="19" spans="1:8" s="53" customFormat="1" ht="18" customHeight="1" x14ac:dyDescent="0.35">
      <c r="A19" s="43">
        <v>2026</v>
      </c>
      <c r="B19" s="44">
        <v>24336284.772929244</v>
      </c>
      <c r="C19" s="56">
        <v>1.6734242594615534E-2</v>
      </c>
      <c r="D19" s="56">
        <v>3.4090869541113289E-2</v>
      </c>
      <c r="E19" s="47">
        <v>802294.2023242861</v>
      </c>
      <c r="H19" s="127"/>
    </row>
    <row r="20" spans="1:8" s="53" customFormat="1" ht="18" customHeight="1" x14ac:dyDescent="0.35">
      <c r="A20" s="43">
        <v>2027</v>
      </c>
      <c r="B20" s="44">
        <v>24788598.715915911</v>
      </c>
      <c r="C20" s="56">
        <v>1.8585989899732036E-2</v>
      </c>
      <c r="D20" s="56">
        <v>4.1175243249141014E-2</v>
      </c>
      <c r="E20" s="47">
        <v>980311.99699679017</v>
      </c>
      <c r="H20" s="127"/>
    </row>
    <row r="21" spans="1:8" s="53" customFormat="1" ht="18" customHeight="1" x14ac:dyDescent="0.35">
      <c r="A21" s="43">
        <v>2028</v>
      </c>
      <c r="B21" s="44">
        <v>25300955.82384051</v>
      </c>
      <c r="C21" s="56">
        <v>2.0669062975134267E-2</v>
      </c>
      <c r="D21" s="56">
        <v>5.2322610597795194E-2</v>
      </c>
      <c r="E21" s="47">
        <v>1257990.7017020211</v>
      </c>
      <c r="G21" s="170"/>
      <c r="H21" s="127"/>
    </row>
    <row r="22" spans="1:8" s="53" customFormat="1" ht="18" customHeight="1" x14ac:dyDescent="0.35">
      <c r="A22" s="43">
        <v>2029</v>
      </c>
      <c r="B22" s="44">
        <v>25805291.105890661</v>
      </c>
      <c r="C22" s="56">
        <v>1.9933447793894388E-2</v>
      </c>
      <c r="D22" s="56">
        <v>6.1240443481532347E-2</v>
      </c>
      <c r="E22" s="47">
        <v>1489132.3462101817</v>
      </c>
      <c r="G22" s="170"/>
      <c r="H22" s="127"/>
    </row>
    <row r="23" spans="1:8" s="53" customFormat="1" ht="18" customHeight="1" x14ac:dyDescent="0.35">
      <c r="A23" s="43">
        <v>2030</v>
      </c>
      <c r="B23" s="44">
        <v>26111355.222465441</v>
      </c>
      <c r="C23" s="56">
        <v>1.1860517880571964E-2</v>
      </c>
      <c r="D23" s="56">
        <v>6.3327257232374867E-2</v>
      </c>
      <c r="E23" s="47">
        <v>1555081.4649131335</v>
      </c>
      <c r="G23" s="170"/>
      <c r="H23" s="127"/>
    </row>
    <row r="24" spans="1:8" s="53" customFormat="1" ht="18" customHeight="1" x14ac:dyDescent="0.35">
      <c r="A24" s="43">
        <v>2031</v>
      </c>
      <c r="B24" s="44">
        <v>26342029.501457438</v>
      </c>
      <c r="C24" s="56">
        <v>8.8342514981194498E-3</v>
      </c>
      <c r="D24" s="86" t="s">
        <v>274</v>
      </c>
      <c r="E24" s="76" t="s">
        <v>274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30" t="s">
        <v>259</v>
      </c>
      <c r="B26" s="30"/>
      <c r="C26" s="30"/>
      <c r="G26" s="127"/>
    </row>
    <row r="27" spans="1:8" ht="21.75" customHeight="1" x14ac:dyDescent="0.35">
      <c r="A27" s="30" t="s">
        <v>253</v>
      </c>
      <c r="B27" s="3"/>
      <c r="C27" s="3"/>
      <c r="G27" s="127"/>
    </row>
    <row r="28" spans="1:8" ht="21.75" customHeight="1" x14ac:dyDescent="0.35">
      <c r="A28" s="72" t="s">
        <v>254</v>
      </c>
      <c r="B28" s="3"/>
      <c r="C28" s="3"/>
    </row>
    <row r="29" spans="1:8" ht="21.75" customHeight="1" x14ac:dyDescent="0.35">
      <c r="A29" s="118"/>
    </row>
    <row r="30" spans="1:8" ht="21.75" customHeight="1" x14ac:dyDescent="0.35">
      <c r="A30" s="240" t="str">
        <f>Headings!F30</f>
        <v>Page 30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Headings!E31</f>
        <v>March 2022 Current Expense Property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284318327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313137887</v>
      </c>
      <c r="C6" s="46">
        <v>0.10136370843234466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69">
        <v>320290885</v>
      </c>
      <c r="C7" s="56">
        <v>2.2842965661322268E-2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69">
        <v>327660659</v>
      </c>
      <c r="C8" s="56">
        <v>2.3009627638950869E-2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69">
        <v>336385866</v>
      </c>
      <c r="C9" s="56">
        <v>2.6628790366926447E-2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69">
        <v>346643924</v>
      </c>
      <c r="C10" s="56">
        <v>3.0494913838026605E-2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69">
        <v>358276382</v>
      </c>
      <c r="C11" s="56">
        <v>3.3557368800152476E-2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69">
        <v>369308535</v>
      </c>
      <c r="C12" s="56">
        <v>3.0792297662534773E-2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69">
        <v>379849947.59997839</v>
      </c>
      <c r="C13" s="56">
        <v>2.8543647386807258E-2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69">
        <v>389618952</v>
      </c>
      <c r="C14" s="56">
        <v>2.5718061728704944E-2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68">
        <v>401631676</v>
      </c>
      <c r="C15" s="57">
        <v>3.0831980678393656E-2</v>
      </c>
      <c r="D15" s="55">
        <v>5.7887595940369074E-3</v>
      </c>
      <c r="E15" s="77">
        <v>2311568.1056652069</v>
      </c>
    </row>
    <row r="16" spans="1:5" s="53" customFormat="1" ht="18" customHeight="1" thickTop="1" x14ac:dyDescent="0.35">
      <c r="A16" s="43">
        <v>2023</v>
      </c>
      <c r="B16" s="69">
        <v>409202450.7549023</v>
      </c>
      <c r="C16" s="56">
        <v>1.8850043976367692E-2</v>
      </c>
      <c r="D16" s="46">
        <v>1.5000850748161376E-3</v>
      </c>
      <c r="E16" s="47">
        <v>612919.05822426081</v>
      </c>
    </row>
    <row r="17" spans="1:5" s="53" customFormat="1" ht="18" customHeight="1" x14ac:dyDescent="0.35">
      <c r="A17" s="43">
        <v>2024</v>
      </c>
      <c r="B17" s="69">
        <v>418374612.92331773</v>
      </c>
      <c r="C17" s="56">
        <v>2.2414729314290449E-2</v>
      </c>
      <c r="D17" s="46">
        <v>5.4713758268198909E-4</v>
      </c>
      <c r="E17" s="47">
        <v>228783.29842948914</v>
      </c>
    </row>
    <row r="18" spans="1:5" s="53" customFormat="1" ht="18" customHeight="1" x14ac:dyDescent="0.35">
      <c r="A18" s="43">
        <v>2025</v>
      </c>
      <c r="B18" s="69">
        <v>427554270.51519078</v>
      </c>
      <c r="C18" s="56">
        <v>2.1941239521518385E-2</v>
      </c>
      <c r="D18" s="46">
        <v>-5.5241208276490816E-4</v>
      </c>
      <c r="E18" s="47">
        <v>-236316.68926483393</v>
      </c>
    </row>
    <row r="19" spans="1:5" s="53" customFormat="1" ht="18" customHeight="1" x14ac:dyDescent="0.35">
      <c r="A19" s="43">
        <v>2026</v>
      </c>
      <c r="B19" s="69">
        <v>436870369.08627915</v>
      </c>
      <c r="C19" s="56">
        <v>2.1789277323467582E-2</v>
      </c>
      <c r="D19" s="46">
        <v>-1.4216504333346425E-3</v>
      </c>
      <c r="E19" s="47">
        <v>-621961.16087645292</v>
      </c>
    </row>
    <row r="20" spans="1:5" s="53" customFormat="1" ht="18" customHeight="1" x14ac:dyDescent="0.35">
      <c r="A20" s="43">
        <v>2027</v>
      </c>
      <c r="B20" s="69">
        <v>446257000.39533222</v>
      </c>
      <c r="C20" s="56">
        <v>2.1486079105537348E-2</v>
      </c>
      <c r="D20" s="46">
        <v>-2.349823223099512E-3</v>
      </c>
      <c r="E20" s="47">
        <v>-1051094.9503236413</v>
      </c>
    </row>
    <row r="21" spans="1:5" s="53" customFormat="1" ht="18" customHeight="1" x14ac:dyDescent="0.35">
      <c r="A21" s="43">
        <v>2028</v>
      </c>
      <c r="B21" s="69">
        <v>455689176.53401685</v>
      </c>
      <c r="C21" s="56">
        <v>2.1136197595396311E-2</v>
      </c>
      <c r="D21" s="46">
        <v>-3.2440180110555605E-3</v>
      </c>
      <c r="E21" s="47">
        <v>-1483075.0181902051</v>
      </c>
    </row>
    <row r="22" spans="1:5" s="53" customFormat="1" ht="18" customHeight="1" x14ac:dyDescent="0.35">
      <c r="A22" s="43">
        <v>2029</v>
      </c>
      <c r="B22" s="69">
        <v>465201359.471183</v>
      </c>
      <c r="C22" s="56">
        <v>2.0874278844005056E-2</v>
      </c>
      <c r="D22" s="46">
        <v>-4.185745491811832E-3</v>
      </c>
      <c r="E22" s="47">
        <v>-1955399.2969833016</v>
      </c>
    </row>
    <row r="23" spans="1:5" s="53" customFormat="1" ht="18" customHeight="1" x14ac:dyDescent="0.35">
      <c r="A23" s="43">
        <v>2030</v>
      </c>
      <c r="B23" s="69">
        <v>474827823.43936557</v>
      </c>
      <c r="C23" s="56">
        <v>2.0693112288247439E-2</v>
      </c>
      <c r="D23" s="46">
        <v>-5.1238031642037996E-3</v>
      </c>
      <c r="E23" s="47">
        <v>-2445454.3308288455</v>
      </c>
    </row>
    <row r="24" spans="1:5" s="53" customFormat="1" ht="18" customHeight="1" x14ac:dyDescent="0.35">
      <c r="A24" s="43">
        <v>2031</v>
      </c>
      <c r="B24" s="69">
        <v>482316880.68254036</v>
      </c>
      <c r="C24" s="56">
        <v>1.5772153343771134E-2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115</v>
      </c>
      <c r="B26" s="3"/>
      <c r="C26" s="3"/>
    </row>
    <row r="27" spans="1:5" ht="21.75" customHeight="1" x14ac:dyDescent="0.35">
      <c r="A27" s="30" t="s">
        <v>180</v>
      </c>
      <c r="B27" s="3"/>
      <c r="C27" s="3"/>
    </row>
    <row r="28" spans="1:5" ht="21.75" customHeight="1" x14ac:dyDescent="0.35">
      <c r="A28" s="30" t="s">
        <v>169</v>
      </c>
      <c r="B28" s="3"/>
      <c r="C28" s="3"/>
    </row>
    <row r="29" spans="1:5" ht="21.75" customHeight="1" x14ac:dyDescent="0.35">
      <c r="A29" s="72" t="s">
        <v>143</v>
      </c>
      <c r="B29" s="19"/>
      <c r="C29" s="19"/>
    </row>
    <row r="30" spans="1:5" ht="21.75" customHeight="1" x14ac:dyDescent="0.35">
      <c r="A30" s="240" t="str">
        <f>Headings!F31</f>
        <v>Page 31</v>
      </c>
      <c r="B30" s="243"/>
      <c r="C30" s="243"/>
      <c r="D30" s="243"/>
      <c r="E30" s="242"/>
    </row>
    <row r="34" spans="1:2" ht="21.75" customHeight="1" x14ac:dyDescent="0.35">
      <c r="A34" s="30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Headings!E32</f>
        <v>March 2022 Dev. Disabilities &amp; Mental Health Property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5838960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5944036</v>
      </c>
      <c r="C6" s="46">
        <v>1.7995670461863122E-2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6068166</v>
      </c>
      <c r="C7" s="45">
        <v>2.0883117127823647E-2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6196773</v>
      </c>
      <c r="C8" s="45">
        <v>2.1193718167894504E-2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6366874</v>
      </c>
      <c r="C9" s="45">
        <v>2.7449932408368127E-2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6554111</v>
      </c>
      <c r="C10" s="45">
        <v>2.9407995195130265E-2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6762538</v>
      </c>
      <c r="C11" s="45">
        <v>3.1800956681997006E-2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6978846</v>
      </c>
      <c r="C12" s="45">
        <v>3.1986215826069975E-2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7175843.3465132145</v>
      </c>
      <c r="C13" s="45">
        <v>2.8227782431825332E-2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7371146</v>
      </c>
      <c r="C14" s="45">
        <v>2.721668298147617E-2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7558878</v>
      </c>
      <c r="C15" s="50">
        <v>2.5468495672179126E-2</v>
      </c>
      <c r="D15" s="55">
        <v>8.5032085022085369E-4</v>
      </c>
      <c r="E15" s="77">
        <v>6422.01079799328</v>
      </c>
    </row>
    <row r="16" spans="1:5" s="53" customFormat="1" ht="18" customHeight="1" thickTop="1" x14ac:dyDescent="0.35">
      <c r="A16" s="43">
        <v>2023</v>
      </c>
      <c r="B16" s="44">
        <v>7729671.6914915675</v>
      </c>
      <c r="C16" s="45">
        <v>2.2595111535279155E-2</v>
      </c>
      <c r="D16" s="46">
        <v>3.5011724298605884E-4</v>
      </c>
      <c r="E16" s="47">
        <v>2705.3441541763023</v>
      </c>
    </row>
    <row r="17" spans="1:5" s="53" customFormat="1" ht="18" customHeight="1" x14ac:dyDescent="0.35">
      <c r="A17" s="43">
        <v>2024</v>
      </c>
      <c r="B17" s="44">
        <v>7901287.6971411081</v>
      </c>
      <c r="C17" s="45">
        <v>2.2202237365197108E-2</v>
      </c>
      <c r="D17" s="46">
        <v>-6.9937421436205849E-4</v>
      </c>
      <c r="E17" s="47">
        <v>-5529.8242921568453</v>
      </c>
    </row>
    <row r="18" spans="1:5" s="53" customFormat="1" ht="18" customHeight="1" x14ac:dyDescent="0.35">
      <c r="A18" s="43">
        <v>2025</v>
      </c>
      <c r="B18" s="44">
        <v>8073404.9777199086</v>
      </c>
      <c r="C18" s="45">
        <v>2.1783446847667198E-2</v>
      </c>
      <c r="D18" s="46">
        <v>-1.8582516726641796E-3</v>
      </c>
      <c r="E18" s="47">
        <v>-15030.348474136554</v>
      </c>
    </row>
    <row r="19" spans="1:5" s="53" customFormat="1" ht="18" customHeight="1" x14ac:dyDescent="0.35">
      <c r="A19" s="43">
        <v>2026</v>
      </c>
      <c r="B19" s="44">
        <v>8247969.132712977</v>
      </c>
      <c r="C19" s="45">
        <v>2.1622122942526856E-2</v>
      </c>
      <c r="D19" s="46">
        <v>-2.8002309396835123E-3</v>
      </c>
      <c r="E19" s="47">
        <v>-23161.074712985195</v>
      </c>
    </row>
    <row r="20" spans="1:5" s="53" customFormat="1" ht="18" customHeight="1" x14ac:dyDescent="0.35">
      <c r="A20" s="43">
        <v>2027</v>
      </c>
      <c r="B20" s="44">
        <v>8423833.6393962707</v>
      </c>
      <c r="C20" s="45">
        <v>2.1322158685801007E-2</v>
      </c>
      <c r="D20" s="46">
        <v>-3.7943836375026185E-3</v>
      </c>
      <c r="E20" s="47">
        <v>-32084.999322809279</v>
      </c>
    </row>
    <row r="21" spans="1:5" s="53" customFormat="1" ht="18" customHeight="1" x14ac:dyDescent="0.35">
      <c r="A21" s="43">
        <v>2028</v>
      </c>
      <c r="B21" s="44">
        <v>8600342.1681124065</v>
      </c>
      <c r="C21" s="45">
        <v>2.0953468013737542E-2</v>
      </c>
      <c r="D21" s="46">
        <v>-4.7717853996808168E-3</v>
      </c>
      <c r="E21" s="47">
        <v>-41235.755365455523</v>
      </c>
    </row>
    <row r="22" spans="1:5" s="53" customFormat="1" ht="18" customHeight="1" x14ac:dyDescent="0.35">
      <c r="A22" s="43">
        <v>2029</v>
      </c>
      <c r="B22" s="44">
        <v>8778314.2833463456</v>
      </c>
      <c r="C22" s="45">
        <v>2.0693608667549102E-2</v>
      </c>
      <c r="D22" s="46">
        <v>-5.7857356606989541E-3</v>
      </c>
      <c r="E22" s="47">
        <v>-51084.567795585841</v>
      </c>
    </row>
    <row r="23" spans="1:5" s="53" customFormat="1" ht="18" customHeight="1" x14ac:dyDescent="0.35">
      <c r="A23" s="43">
        <v>2030</v>
      </c>
      <c r="B23" s="44">
        <v>8958258.8239198048</v>
      </c>
      <c r="C23" s="45">
        <v>2.0498758049120935E-2</v>
      </c>
      <c r="D23" s="46">
        <v>-6.8120062402311499E-3</v>
      </c>
      <c r="E23" s="47">
        <v>-61442.26006915234</v>
      </c>
    </row>
    <row r="24" spans="1:5" s="53" customFormat="1" ht="18" customHeight="1" x14ac:dyDescent="0.35">
      <c r="A24" s="43">
        <v>2031</v>
      </c>
      <c r="B24" s="44">
        <v>9139737.019908661</v>
      </c>
      <c r="C24" s="45">
        <v>2.0258199674280997E-2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26" t="s">
        <v>115</v>
      </c>
      <c r="B26" s="3"/>
      <c r="C26" s="3"/>
    </row>
    <row r="27" spans="1:5" ht="21.75" customHeight="1" x14ac:dyDescent="0.35">
      <c r="A27" s="26"/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Headings!F32</f>
        <v>Page 32</v>
      </c>
      <c r="B30" s="243"/>
      <c r="C30" s="243"/>
      <c r="D30" s="243"/>
      <c r="E30" s="242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Headings!E33</f>
        <v>March 2022 Veterans Aid Property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2601709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2648529</v>
      </c>
      <c r="C6" s="46">
        <v>1.7995863488191821E-2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2703839</v>
      </c>
      <c r="C7" s="45">
        <v>2.088329030945113E-2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2761143</v>
      </c>
      <c r="C8" s="45">
        <v>2.1193569587538263E-2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2836936</v>
      </c>
      <c r="C9" s="45">
        <v>2.7449864059920115E-2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2920364</v>
      </c>
      <c r="C10" s="45">
        <v>2.9407783608794924E-2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3013234</v>
      </c>
      <c r="C11" s="45">
        <v>3.1800830307454842E-2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3109616</v>
      </c>
      <c r="C12" s="45">
        <v>3.1986231404530718E-2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3197393.5638945228</v>
      </c>
      <c r="C13" s="45">
        <v>2.8227782431825332E-2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3284416</v>
      </c>
      <c r="C14" s="45">
        <v>2.7216679575560621E-2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3368065</v>
      </c>
      <c r="C15" s="50">
        <v>2.5468454665913187E-2</v>
      </c>
      <c r="D15" s="55">
        <v>8.5028082838234376E-4</v>
      </c>
      <c r="E15" s="77">
        <v>2861.3681317805313</v>
      </c>
    </row>
    <row r="16" spans="1:5" s="53" customFormat="1" ht="18" customHeight="1" thickTop="1" x14ac:dyDescent="0.35">
      <c r="A16" s="43">
        <v>2023</v>
      </c>
      <c r="B16" s="44">
        <v>3444166.8043330698</v>
      </c>
      <c r="C16" s="45">
        <v>2.2595111535279155E-2</v>
      </c>
      <c r="D16" s="46">
        <v>3.5007724114977101E-4</v>
      </c>
      <c r="E16" s="47">
        <v>1205.3024639594369</v>
      </c>
    </row>
    <row r="17" spans="1:5" s="53" customFormat="1" ht="18" customHeight="1" x14ac:dyDescent="0.35">
      <c r="A17" s="43">
        <v>2024</v>
      </c>
      <c r="B17" s="44">
        <v>3520635.0132482052</v>
      </c>
      <c r="C17" s="45">
        <v>2.2202237365197108E-2</v>
      </c>
      <c r="D17" s="46">
        <v>-6.9941417423158292E-4</v>
      </c>
      <c r="E17" s="47">
        <v>-2464.105460847728</v>
      </c>
    </row>
    <row r="18" spans="1:5" s="53" customFormat="1" ht="18" customHeight="1" x14ac:dyDescent="0.35">
      <c r="A18" s="43">
        <v>2025</v>
      </c>
      <c r="B18" s="44">
        <v>3597326.5789293335</v>
      </c>
      <c r="C18" s="45">
        <v>2.1783446847667198E-2</v>
      </c>
      <c r="D18" s="46">
        <v>-1.8582915861927729E-3</v>
      </c>
      <c r="E18" s="47">
        <v>-6697.3273013862781</v>
      </c>
    </row>
    <row r="19" spans="1:5" s="53" customFormat="1" ht="18" customHeight="1" x14ac:dyDescent="0.35">
      <c r="A19" s="43">
        <v>2026</v>
      </c>
      <c r="B19" s="44">
        <v>3675108.4164833631</v>
      </c>
      <c r="C19" s="45">
        <v>2.1622122942526856E-2</v>
      </c>
      <c r="D19" s="46">
        <v>-2.8002708155443479E-3</v>
      </c>
      <c r="E19" s="47">
        <v>-10320.198192448821</v>
      </c>
    </row>
    <row r="20" spans="1:5" s="53" customFormat="1" ht="18" customHeight="1" x14ac:dyDescent="0.35">
      <c r="A20" s="43">
        <v>2027</v>
      </c>
      <c r="B20" s="44">
        <v>3753469.6613271441</v>
      </c>
      <c r="C20" s="45">
        <v>2.1322158685801007E-2</v>
      </c>
      <c r="D20" s="46">
        <v>-3.7944234736094762E-3</v>
      </c>
      <c r="E20" s="47">
        <v>-14296.500367003959</v>
      </c>
    </row>
    <row r="21" spans="1:5" s="53" customFormat="1" ht="18" customHeight="1" x14ac:dyDescent="0.35">
      <c r="A21" s="43">
        <v>2028</v>
      </c>
      <c r="B21" s="44">
        <v>3832117.8678162969</v>
      </c>
      <c r="C21" s="45">
        <v>2.0953468013737542E-2</v>
      </c>
      <c r="D21" s="46">
        <v>-4.7718251967034941E-3</v>
      </c>
      <c r="E21" s="47">
        <v>-18373.873510964215</v>
      </c>
    </row>
    <row r="22" spans="1:5" s="53" customFormat="1" ht="18" customHeight="1" x14ac:dyDescent="0.35">
      <c r="A22" s="43">
        <v>2029</v>
      </c>
      <c r="B22" s="44">
        <v>3911418.2153408099</v>
      </c>
      <c r="C22" s="45">
        <v>2.0693608667549102E-2</v>
      </c>
      <c r="D22" s="46">
        <v>-5.7857754171760645E-3</v>
      </c>
      <c r="E22" s="47">
        <v>-22762.284824590199</v>
      </c>
    </row>
    <row r="23" spans="1:5" s="53" customFormat="1" ht="18" customHeight="1" x14ac:dyDescent="0.35">
      <c r="A23" s="43">
        <v>2030</v>
      </c>
      <c r="B23" s="44">
        <v>3991597.4309660057</v>
      </c>
      <c r="C23" s="45">
        <v>2.0498758049120935E-2</v>
      </c>
      <c r="D23" s="46">
        <v>-6.8120459556698654E-3</v>
      </c>
      <c r="E23" s="47">
        <v>-27377.441526098642</v>
      </c>
    </row>
    <row r="24" spans="1:5" s="53" customFormat="1" ht="18" customHeight="1" x14ac:dyDescent="0.35">
      <c r="A24" s="43">
        <v>2031</v>
      </c>
      <c r="B24" s="44">
        <v>4072460.0087418621</v>
      </c>
      <c r="C24" s="45">
        <v>2.0258199674280997E-2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Headings!F33</f>
        <v>Page 33</v>
      </c>
      <c r="B30" s="243"/>
      <c r="C30" s="243"/>
      <c r="D30" s="243"/>
      <c r="E30" s="242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Headings!E34</f>
        <v>March 2022 AFIS Lid Lift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11212493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18528341</v>
      </c>
      <c r="C6" s="45">
        <v>0.65247291570215471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18945323</v>
      </c>
      <c r="C7" s="45">
        <v>2.2505090984670462E-2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19590685</v>
      </c>
      <c r="C8" s="45">
        <v>3.4064449574177313E-2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20234950</v>
      </c>
      <c r="C9" s="45">
        <v>3.2886292643672155E-2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21022256</v>
      </c>
      <c r="C10" s="45">
        <v>3.8908225619534553E-2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22120820</v>
      </c>
      <c r="C11" s="56">
        <v>5.225718876223362E-2</v>
      </c>
      <c r="D11" s="5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21170033</v>
      </c>
      <c r="C12" s="56">
        <v>-4.2981544083808831E-2</v>
      </c>
      <c r="D12" s="5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21767616</v>
      </c>
      <c r="C13" s="56">
        <v>2.8227778388441704E-2</v>
      </c>
      <c r="D13" s="5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22359967</v>
      </c>
      <c r="C14" s="56">
        <v>2.7212488496673126E-2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22930967</v>
      </c>
      <c r="C15" s="57">
        <v>2.5536710318043054E-2</v>
      </c>
      <c r="D15" s="57">
        <v>9.1831011680620911E-4</v>
      </c>
      <c r="E15" s="77">
        <v>21038.41919106245</v>
      </c>
    </row>
    <row r="16" spans="1:5" s="53" customFormat="1" ht="18" customHeight="1" thickTop="1" x14ac:dyDescent="0.35">
      <c r="A16" s="43">
        <v>2023</v>
      </c>
      <c r="B16" s="44">
        <v>23449006.663500387</v>
      </c>
      <c r="C16" s="56">
        <v>2.2591269853573515E-2</v>
      </c>
      <c r="D16" s="56">
        <v>4.1448484022388321E-4</v>
      </c>
      <c r="E16" s="47">
        <v>9715.2309643775225</v>
      </c>
    </row>
    <row r="17" spans="1:5" s="53" customFormat="1" ht="18" customHeight="1" x14ac:dyDescent="0.35">
      <c r="A17" s="43">
        <v>2024</v>
      </c>
      <c r="B17" s="44">
        <v>23969602.756101802</v>
      </c>
      <c r="C17" s="56">
        <v>2.2201200250062225E-2</v>
      </c>
      <c r="D17" s="56">
        <v>-6.351289945304428E-4</v>
      </c>
      <c r="E17" s="47">
        <v>-15233.464913029224</v>
      </c>
    </row>
    <row r="18" spans="1:5" ht="18" customHeight="1" x14ac:dyDescent="0.35">
      <c r="A18" s="43">
        <v>2025</v>
      </c>
      <c r="B18" s="85" t="s">
        <v>80</v>
      </c>
      <c r="C18" s="86" t="s">
        <v>80</v>
      </c>
      <c r="D18" s="86" t="s">
        <v>80</v>
      </c>
      <c r="E18" s="76" t="s">
        <v>80</v>
      </c>
    </row>
    <row r="19" spans="1:5" s="134" customFormat="1" ht="18" customHeight="1" x14ac:dyDescent="0.35">
      <c r="A19" s="43">
        <v>2026</v>
      </c>
      <c r="B19" s="44" t="s">
        <v>80</v>
      </c>
      <c r="C19" s="45" t="s">
        <v>80</v>
      </c>
      <c r="D19" s="75" t="s">
        <v>80</v>
      </c>
      <c r="E19" s="47" t="s">
        <v>80</v>
      </c>
    </row>
    <row r="20" spans="1:5" s="154" customFormat="1" ht="18" customHeight="1" x14ac:dyDescent="0.35">
      <c r="A20" s="43">
        <v>2027</v>
      </c>
      <c r="B20" s="44" t="s">
        <v>80</v>
      </c>
      <c r="C20" s="45" t="s">
        <v>80</v>
      </c>
      <c r="D20" s="46" t="s">
        <v>80</v>
      </c>
      <c r="E20" s="47" t="s">
        <v>80</v>
      </c>
    </row>
    <row r="21" spans="1:5" s="156" customFormat="1" ht="18" customHeight="1" x14ac:dyDescent="0.35">
      <c r="A21" s="43">
        <v>2028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67" customFormat="1" ht="18" customHeight="1" x14ac:dyDescent="0.35">
      <c r="A22" s="43">
        <v>2029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70" customFormat="1" ht="18" customHeight="1" x14ac:dyDescent="0.35">
      <c r="A23" s="43">
        <v>2030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s="170" customFormat="1" ht="18" customHeight="1" x14ac:dyDescent="0.35">
      <c r="A24" s="43">
        <v>2031</v>
      </c>
      <c r="B24" s="44" t="s">
        <v>80</v>
      </c>
      <c r="C24" s="45" t="s">
        <v>80</v>
      </c>
      <c r="D24" s="46" t="s">
        <v>80</v>
      </c>
      <c r="E24" s="47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206</v>
      </c>
      <c r="B27" s="3"/>
      <c r="C27" s="3"/>
    </row>
    <row r="28" spans="1:5" ht="21.75" customHeight="1" x14ac:dyDescent="0.35">
      <c r="A28" s="30"/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40" t="str">
        <f>Headings!F34</f>
        <v>Page 34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Headings!E35</f>
        <v>March 2022 Parks Lid Lift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2013</v>
      </c>
      <c r="B5" s="39">
        <v>41283924</v>
      </c>
      <c r="C5" s="51">
        <v>3.0130910506750874E-2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63633007.528015107</v>
      </c>
      <c r="C6" s="46">
        <v>0.54135075745258865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65762804</v>
      </c>
      <c r="C7" s="46">
        <v>3.3469995442966027E-2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67925490</v>
      </c>
      <c r="C8" s="46">
        <v>3.2886158564650048E-2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70568324</v>
      </c>
      <c r="C9" s="46">
        <v>3.8907838574296694E-2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74256788</v>
      </c>
      <c r="C10" s="46">
        <v>5.2267983578581312E-2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78148624</v>
      </c>
      <c r="C11" s="46">
        <v>5.2410508248754262E-2</v>
      </c>
      <c r="D11" s="5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116827149</v>
      </c>
      <c r="C12" s="46">
        <v>0.4949354578527192</v>
      </c>
      <c r="D12" s="5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121752034</v>
      </c>
      <c r="C13" s="46">
        <v>4.2155312717594429E-2</v>
      </c>
      <c r="D13" s="5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133027376</v>
      </c>
      <c r="C14" s="55">
        <v>9.260906474876629E-2</v>
      </c>
      <c r="D14" s="57">
        <v>8.9234159111239997E-4</v>
      </c>
      <c r="E14" s="77">
        <v>118600.0286231041</v>
      </c>
    </row>
    <row r="15" spans="1:5" s="53" customFormat="1" ht="18" customHeight="1" thickTop="1" x14ac:dyDescent="0.35">
      <c r="A15" s="43">
        <v>2023</v>
      </c>
      <c r="B15" s="44">
        <v>144328503.50634575</v>
      </c>
      <c r="C15" s="46">
        <v>8.4953397158985977E-2</v>
      </c>
      <c r="D15" s="56">
        <v>3.0372271988864608E-2</v>
      </c>
      <c r="E15" s="47">
        <v>4254369.690848887</v>
      </c>
    </row>
    <row r="16" spans="1:5" s="53" customFormat="1" ht="18" customHeight="1" x14ac:dyDescent="0.35">
      <c r="A16" s="43">
        <v>2024</v>
      </c>
      <c r="B16" s="44">
        <v>152726526.75500262</v>
      </c>
      <c r="C16" s="46">
        <v>5.8186865689268563E-2</v>
      </c>
      <c r="D16" s="56">
        <v>4.0198667217933304E-2</v>
      </c>
      <c r="E16" s="47">
        <v>5902144.4824528396</v>
      </c>
    </row>
    <row r="17" spans="1:5" ht="18" customHeight="1" x14ac:dyDescent="0.35">
      <c r="A17" s="43">
        <v>2025</v>
      </c>
      <c r="B17" s="44">
        <v>160348813.26607943</v>
      </c>
      <c r="C17" s="46">
        <v>4.9908072114441149E-2</v>
      </c>
      <c r="D17" s="56">
        <v>4.2476360446910499E-2</v>
      </c>
      <c r="E17" s="47">
        <v>6533514.0900503993</v>
      </c>
    </row>
    <row r="18" spans="1:5" s="134" customFormat="1" ht="18" customHeight="1" x14ac:dyDescent="0.35">
      <c r="A18" s="43">
        <v>2026</v>
      </c>
      <c r="B18" s="44" t="s">
        <v>80</v>
      </c>
      <c r="C18" s="45" t="s">
        <v>80</v>
      </c>
      <c r="D18" s="46" t="s">
        <v>80</v>
      </c>
      <c r="E18" s="47" t="s">
        <v>80</v>
      </c>
    </row>
    <row r="19" spans="1:5" s="154" customFormat="1" ht="18" customHeight="1" x14ac:dyDescent="0.35">
      <c r="A19" s="43">
        <v>2027</v>
      </c>
      <c r="B19" s="44" t="s">
        <v>80</v>
      </c>
      <c r="C19" s="45" t="s">
        <v>80</v>
      </c>
      <c r="D19" s="46" t="s">
        <v>80</v>
      </c>
      <c r="E19" s="47" t="s">
        <v>80</v>
      </c>
    </row>
    <row r="20" spans="1:5" s="156" customFormat="1" ht="18" customHeight="1" x14ac:dyDescent="0.35">
      <c r="A20" s="43">
        <v>2028</v>
      </c>
      <c r="B20" s="44" t="s">
        <v>80</v>
      </c>
      <c r="C20" s="45" t="s">
        <v>80</v>
      </c>
      <c r="D20" s="46" t="s">
        <v>80</v>
      </c>
      <c r="E20" s="47" t="s">
        <v>80</v>
      </c>
    </row>
    <row r="21" spans="1:5" s="167" customFormat="1" ht="18" customHeight="1" x14ac:dyDescent="0.35">
      <c r="A21" s="43">
        <v>2029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70" customFormat="1" ht="18" customHeight="1" x14ac:dyDescent="0.35">
      <c r="A22" s="43">
        <v>2030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70" customFormat="1" ht="18" customHeight="1" x14ac:dyDescent="0.35">
      <c r="A23" s="43">
        <v>2031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115</v>
      </c>
      <c r="B25" s="3"/>
      <c r="C25" s="3"/>
    </row>
    <row r="26" spans="1:5" ht="21.75" customHeight="1" x14ac:dyDescent="0.35">
      <c r="A26" s="30" t="s">
        <v>181</v>
      </c>
      <c r="B26" s="3"/>
      <c r="C26" s="3"/>
    </row>
    <row r="27" spans="1:5" ht="21.75" customHeight="1" x14ac:dyDescent="0.35">
      <c r="A27" s="30" t="s">
        <v>243</v>
      </c>
      <c r="B27" s="19"/>
      <c r="C27" s="19"/>
    </row>
    <row r="28" spans="1:5" ht="21.75" customHeight="1" x14ac:dyDescent="0.35">
      <c r="A28" s="30" t="s">
        <v>242</v>
      </c>
      <c r="B28" s="19"/>
      <c r="C28" s="19"/>
    </row>
    <row r="29" spans="1:5" ht="21.75" customHeight="1" x14ac:dyDescent="0.35">
      <c r="A29" s="30" t="s">
        <v>286</v>
      </c>
      <c r="B29" s="19"/>
      <c r="C29" s="19"/>
    </row>
    <row r="30" spans="1:5" ht="21.75" customHeight="1" x14ac:dyDescent="0.35">
      <c r="A30" s="240" t="str">
        <f>Headings!F35</f>
        <v>Page 35</v>
      </c>
      <c r="B30" s="243"/>
      <c r="C30" s="243"/>
      <c r="D30" s="243"/>
      <c r="E30" s="242"/>
    </row>
    <row r="32" spans="1:5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Headings!E36</f>
        <v>March 2022 Veterans, Seniors, and Human Services Lid Lift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15882255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16409992</v>
      </c>
      <c r="C6" s="46">
        <v>3.322809009174077E-2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16774932</v>
      </c>
      <c r="C7" s="46">
        <v>2.2238889574108356E-2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17350514</v>
      </c>
      <c r="C8" s="46">
        <v>3.431203178647757E-2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17918894</v>
      </c>
      <c r="C9" s="46">
        <v>3.2758683690869317E-2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18616034</v>
      </c>
      <c r="C10" s="46">
        <v>3.8905302972382039E-2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53265713</v>
      </c>
      <c r="C11" s="46">
        <v>1.861281463065656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56301126</v>
      </c>
      <c r="C12" s="46">
        <v>5.6986245542230973E-2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59351012</v>
      </c>
      <c r="C13" s="46">
        <v>5.4170959209590253E-2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62489739</v>
      </c>
      <c r="C14" s="46">
        <v>5.2884136162665518E-2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65561587</v>
      </c>
      <c r="C15" s="55">
        <v>4.91576385044592E-2</v>
      </c>
      <c r="D15" s="55">
        <v>9.012314380862918E-4</v>
      </c>
      <c r="E15" s="77">
        <v>59032.960974909365</v>
      </c>
    </row>
    <row r="16" spans="1:5" s="53" customFormat="1" ht="18" customHeight="1" thickTop="1" x14ac:dyDescent="0.35">
      <c r="A16" s="43">
        <v>2023</v>
      </c>
      <c r="B16" s="44">
        <v>68686012.229555979</v>
      </c>
      <c r="C16" s="46">
        <v>4.7656339215156329E-2</v>
      </c>
      <c r="D16" s="46">
        <v>4.7161188768063411E-4</v>
      </c>
      <c r="E16" s="47">
        <v>32377.87009640038</v>
      </c>
    </row>
    <row r="17" spans="1:5" s="53" customFormat="1" ht="18" customHeight="1" x14ac:dyDescent="0.35">
      <c r="A17" s="43">
        <v>2024</v>
      </c>
      <c r="B17" s="85" t="s">
        <v>80</v>
      </c>
      <c r="C17" s="85" t="s">
        <v>80</v>
      </c>
      <c r="D17" s="75" t="s">
        <v>80</v>
      </c>
      <c r="E17" s="76" t="s">
        <v>80</v>
      </c>
    </row>
    <row r="18" spans="1:5" ht="18" customHeight="1" x14ac:dyDescent="0.35">
      <c r="A18" s="43">
        <v>2025</v>
      </c>
      <c r="B18" s="85" t="s">
        <v>80</v>
      </c>
      <c r="C18" s="85" t="s">
        <v>80</v>
      </c>
      <c r="D18" s="75" t="s">
        <v>80</v>
      </c>
      <c r="E18" s="76" t="s">
        <v>80</v>
      </c>
    </row>
    <row r="19" spans="1:5" s="134" customFormat="1" ht="18" customHeight="1" x14ac:dyDescent="0.35">
      <c r="A19" s="43">
        <v>2026</v>
      </c>
      <c r="B19" s="85" t="s">
        <v>80</v>
      </c>
      <c r="C19" s="85" t="s">
        <v>80</v>
      </c>
      <c r="D19" s="75" t="s">
        <v>80</v>
      </c>
      <c r="E19" s="76" t="s">
        <v>80</v>
      </c>
    </row>
    <row r="20" spans="1:5" s="154" customFormat="1" ht="18" customHeight="1" x14ac:dyDescent="0.35">
      <c r="A20" s="43">
        <v>2027</v>
      </c>
      <c r="B20" s="85" t="s">
        <v>80</v>
      </c>
      <c r="C20" s="85" t="s">
        <v>80</v>
      </c>
      <c r="D20" s="75" t="s">
        <v>80</v>
      </c>
      <c r="E20" s="76" t="s">
        <v>80</v>
      </c>
    </row>
    <row r="21" spans="1:5" s="156" customFormat="1" ht="18" customHeight="1" x14ac:dyDescent="0.35">
      <c r="A21" s="43">
        <v>2028</v>
      </c>
      <c r="B21" s="85" t="s">
        <v>80</v>
      </c>
      <c r="C21" s="85" t="s">
        <v>80</v>
      </c>
      <c r="D21" s="75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85" t="s">
        <v>80</v>
      </c>
      <c r="C22" s="85" t="s">
        <v>80</v>
      </c>
      <c r="D22" s="75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85" t="s">
        <v>80</v>
      </c>
      <c r="C23" s="85" t="s">
        <v>80</v>
      </c>
      <c r="D23" s="75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85" t="s">
        <v>80</v>
      </c>
      <c r="C24" s="85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225</v>
      </c>
      <c r="B27" s="3"/>
      <c r="C27" s="3"/>
    </row>
    <row r="28" spans="1:5" ht="21.75" customHeight="1" x14ac:dyDescent="0.35">
      <c r="A28" s="30" t="s">
        <v>287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Headings!F36</f>
        <v>Page 36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41" t="str">
        <f>+Headings!E37</f>
        <v>March 2022 PSERN Forecast</v>
      </c>
      <c r="B1" s="242"/>
      <c r="C1" s="242"/>
      <c r="D1" s="242"/>
      <c r="E1" s="242"/>
    </row>
    <row r="2" spans="1:7" ht="21.75" customHeight="1" x14ac:dyDescent="0.35">
      <c r="A2" s="241" t="s">
        <v>86</v>
      </c>
      <c r="B2" s="242"/>
      <c r="C2" s="242"/>
      <c r="D2" s="242"/>
      <c r="E2" s="242"/>
    </row>
    <row r="3" spans="1:7" ht="21.75" customHeight="1" x14ac:dyDescent="0.35">
      <c r="A3" s="241"/>
      <c r="B3" s="242"/>
      <c r="C3" s="242"/>
      <c r="D3" s="242"/>
      <c r="E3" s="242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7" s="53" customFormat="1" ht="18" customHeight="1" x14ac:dyDescent="0.35">
      <c r="A5" s="38">
        <v>2012</v>
      </c>
      <c r="B5" s="39" t="s">
        <v>80</v>
      </c>
      <c r="C5" s="40" t="s">
        <v>80</v>
      </c>
      <c r="D5" s="51" t="s">
        <v>80</v>
      </c>
      <c r="E5" s="42" t="s">
        <v>80</v>
      </c>
    </row>
    <row r="6" spans="1:7" s="53" customFormat="1" ht="18" customHeight="1" x14ac:dyDescent="0.35">
      <c r="A6" s="43">
        <v>2013</v>
      </c>
      <c r="B6" s="44" t="s">
        <v>80</v>
      </c>
      <c r="C6" s="45" t="s">
        <v>80</v>
      </c>
      <c r="D6" s="46" t="s">
        <v>80</v>
      </c>
      <c r="E6" s="47" t="s">
        <v>80</v>
      </c>
    </row>
    <row r="7" spans="1:7" s="53" customFormat="1" ht="18" customHeight="1" x14ac:dyDescent="0.35">
      <c r="A7" s="43">
        <v>2014</v>
      </c>
      <c r="B7" s="44" t="s">
        <v>80</v>
      </c>
      <c r="C7" s="45" t="s">
        <v>80</v>
      </c>
      <c r="D7" s="46" t="s">
        <v>80</v>
      </c>
      <c r="E7" s="47" t="s">
        <v>80</v>
      </c>
      <c r="F7" s="58"/>
      <c r="G7" s="71"/>
    </row>
    <row r="8" spans="1:7" s="53" customFormat="1" ht="18" customHeight="1" x14ac:dyDescent="0.35">
      <c r="A8" s="43">
        <v>2015</v>
      </c>
      <c r="B8" s="44" t="s">
        <v>80</v>
      </c>
      <c r="C8" s="45" t="s">
        <v>80</v>
      </c>
      <c r="D8" s="46" t="s">
        <v>80</v>
      </c>
      <c r="E8" s="47" t="s">
        <v>80</v>
      </c>
    </row>
    <row r="9" spans="1:7" s="53" customFormat="1" ht="18" customHeight="1" x14ac:dyDescent="0.35">
      <c r="A9" s="43">
        <v>2016</v>
      </c>
      <c r="B9" s="44">
        <v>29727603</v>
      </c>
      <c r="C9" s="56" t="s">
        <v>80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30601830</v>
      </c>
      <c r="C10" s="46">
        <v>2.9407920981721958E-2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31588828</v>
      </c>
      <c r="C11" s="46">
        <v>3.2252907750941695E-2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32612888</v>
      </c>
      <c r="C12" s="46">
        <v>3.2418423374238614E-2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33533496</v>
      </c>
      <c r="C13" s="46">
        <v>2.8228349479506365E-2</v>
      </c>
      <c r="D13" s="46">
        <v>0</v>
      </c>
      <c r="E13" s="47">
        <v>0</v>
      </c>
    </row>
    <row r="14" spans="1:7" s="53" customFormat="1" ht="18" customHeight="1" x14ac:dyDescent="0.35">
      <c r="A14" s="43">
        <v>2021</v>
      </c>
      <c r="B14" s="44">
        <v>34446316</v>
      </c>
      <c r="C14" s="46">
        <v>2.7221140318921755E-2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49">
        <v>35325956</v>
      </c>
      <c r="C15" s="55">
        <v>2.5536547943182164E-2</v>
      </c>
      <c r="D15" s="55">
        <v>9.1833056944690128E-4</v>
      </c>
      <c r="E15" s="77">
        <v>32411.141148030758</v>
      </c>
    </row>
    <row r="16" spans="1:7" s="53" customFormat="1" ht="18" customHeight="1" thickTop="1" x14ac:dyDescent="0.35">
      <c r="A16" s="43">
        <v>2023</v>
      </c>
      <c r="B16" s="44">
        <v>36124132.23498445</v>
      </c>
      <c r="C16" s="46">
        <v>2.2594611027213274E-2</v>
      </c>
      <c r="D16" s="46">
        <v>4.1647964263646919E-4</v>
      </c>
      <c r="E16" s="47">
        <v>15038.702370390296</v>
      </c>
    </row>
    <row r="17" spans="1:5" s="53" customFormat="1" ht="18" customHeight="1" x14ac:dyDescent="0.35">
      <c r="A17" s="43">
        <v>2024</v>
      </c>
      <c r="B17" s="44">
        <v>36926142.125535645</v>
      </c>
      <c r="C17" s="46">
        <v>2.2201499134544944E-2</v>
      </c>
      <c r="D17" s="46">
        <v>-6.3511376081615278E-4</v>
      </c>
      <c r="E17" s="47">
        <v>-23467.205342821777</v>
      </c>
    </row>
    <row r="18" spans="1:5" ht="18" customHeight="1" x14ac:dyDescent="0.35">
      <c r="A18" s="43">
        <v>2025</v>
      </c>
      <c r="B18" s="85" t="s">
        <v>80</v>
      </c>
      <c r="C18" s="75" t="s">
        <v>80</v>
      </c>
      <c r="D18" s="75" t="s">
        <v>80</v>
      </c>
      <c r="E18" s="76" t="s">
        <v>80</v>
      </c>
    </row>
    <row r="19" spans="1:5" s="134" customFormat="1" ht="18" customHeight="1" x14ac:dyDescent="0.35">
      <c r="A19" s="43">
        <v>2026</v>
      </c>
      <c r="B19" s="85" t="s">
        <v>80</v>
      </c>
      <c r="C19" s="75" t="s">
        <v>80</v>
      </c>
      <c r="D19" s="75" t="s">
        <v>80</v>
      </c>
      <c r="E19" s="76" t="s">
        <v>80</v>
      </c>
    </row>
    <row r="20" spans="1:5" s="154" customFormat="1" ht="18" customHeight="1" x14ac:dyDescent="0.35">
      <c r="A20" s="43">
        <v>2027</v>
      </c>
      <c r="B20" s="85" t="s">
        <v>80</v>
      </c>
      <c r="C20" s="75" t="s">
        <v>80</v>
      </c>
      <c r="D20" s="75" t="s">
        <v>80</v>
      </c>
      <c r="E20" s="76" t="s">
        <v>80</v>
      </c>
    </row>
    <row r="21" spans="1:5" s="156" customFormat="1" ht="18" customHeight="1" x14ac:dyDescent="0.35">
      <c r="A21" s="43">
        <v>2028</v>
      </c>
      <c r="B21" s="85" t="s">
        <v>80</v>
      </c>
      <c r="C21" s="75" t="s">
        <v>80</v>
      </c>
      <c r="D21" s="75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85" t="s">
        <v>80</v>
      </c>
      <c r="C22" s="75" t="s">
        <v>80</v>
      </c>
      <c r="D22" s="75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85" t="s">
        <v>80</v>
      </c>
      <c r="C23" s="75" t="s">
        <v>80</v>
      </c>
      <c r="D23" s="75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85" t="s">
        <v>80</v>
      </c>
      <c r="C24" s="75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182</v>
      </c>
      <c r="B27" s="3"/>
      <c r="C27" s="3"/>
    </row>
    <row r="28" spans="1:5" ht="21.75" customHeight="1" x14ac:dyDescent="0.35">
      <c r="A28" s="30" t="s">
        <v>160</v>
      </c>
      <c r="B28" s="91"/>
      <c r="C28" s="91"/>
    </row>
    <row r="29" spans="1:5" ht="21.75" customHeight="1" x14ac:dyDescent="0.35">
      <c r="A29" s="3"/>
      <c r="B29" s="91"/>
      <c r="C29" s="91"/>
    </row>
    <row r="30" spans="1:5" ht="21.75" customHeight="1" x14ac:dyDescent="0.35">
      <c r="A30" s="240" t="str">
        <f>+Headings!F37</f>
        <v>Page 37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41" t="str">
        <f>Headings!E38</f>
        <v>March 2022 Best Start For Kids Forecast</v>
      </c>
      <c r="B1" s="242"/>
      <c r="C1" s="242"/>
      <c r="D1" s="242"/>
      <c r="E1" s="242"/>
    </row>
    <row r="2" spans="1:7" ht="21.75" customHeight="1" x14ac:dyDescent="0.35">
      <c r="A2" s="241" t="s">
        <v>86</v>
      </c>
      <c r="B2" s="242"/>
      <c r="C2" s="242"/>
      <c r="D2" s="242"/>
      <c r="E2" s="242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7" s="53" customFormat="1" ht="18" customHeight="1" x14ac:dyDescent="0.35">
      <c r="A5" s="38">
        <v>2012</v>
      </c>
      <c r="B5" s="105" t="s">
        <v>80</v>
      </c>
      <c r="C5" s="82" t="s">
        <v>80</v>
      </c>
      <c r="D5" s="82" t="s">
        <v>80</v>
      </c>
      <c r="E5" s="102" t="s">
        <v>80</v>
      </c>
    </row>
    <row r="6" spans="1:7" s="53" customFormat="1" ht="18" customHeight="1" x14ac:dyDescent="0.35">
      <c r="A6" s="43">
        <v>2013</v>
      </c>
      <c r="B6" s="85" t="s">
        <v>80</v>
      </c>
      <c r="C6" s="75" t="s">
        <v>80</v>
      </c>
      <c r="D6" s="75" t="s">
        <v>80</v>
      </c>
      <c r="E6" s="76" t="s">
        <v>80</v>
      </c>
    </row>
    <row r="7" spans="1:7" s="53" customFormat="1" ht="18" customHeight="1" x14ac:dyDescent="0.35">
      <c r="A7" s="43">
        <v>2014</v>
      </c>
      <c r="B7" s="85" t="s">
        <v>80</v>
      </c>
      <c r="C7" s="75" t="s">
        <v>80</v>
      </c>
      <c r="D7" s="75" t="s">
        <v>80</v>
      </c>
      <c r="E7" s="76" t="s">
        <v>80</v>
      </c>
      <c r="F7" s="58"/>
      <c r="G7" s="71"/>
    </row>
    <row r="8" spans="1:7" s="53" customFormat="1" ht="18" customHeight="1" x14ac:dyDescent="0.35">
      <c r="A8" s="43">
        <v>2015</v>
      </c>
      <c r="B8" s="85" t="s">
        <v>80</v>
      </c>
      <c r="C8" s="75" t="s">
        <v>80</v>
      </c>
      <c r="D8" s="75" t="s">
        <v>80</v>
      </c>
      <c r="E8" s="76" t="s">
        <v>80</v>
      </c>
    </row>
    <row r="9" spans="1:7" s="53" customFormat="1" ht="18" customHeight="1" x14ac:dyDescent="0.35">
      <c r="A9" s="43">
        <v>2016</v>
      </c>
      <c r="B9" s="44">
        <v>59455206</v>
      </c>
      <c r="C9" s="75" t="s">
        <v>80</v>
      </c>
      <c r="D9" s="75" t="s">
        <v>80</v>
      </c>
      <c r="E9" s="76" t="s">
        <v>80</v>
      </c>
    </row>
    <row r="10" spans="1:7" s="53" customFormat="1" ht="18" customHeight="1" x14ac:dyDescent="0.35">
      <c r="A10" s="43">
        <v>2017</v>
      </c>
      <c r="B10" s="44">
        <v>62379867</v>
      </c>
      <c r="C10" s="46">
        <v>4.9190999355043896E-2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65652750</v>
      </c>
      <c r="C11" s="46">
        <v>5.2466976244114116E-2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69094328</v>
      </c>
      <c r="C12" s="46">
        <v>5.2420926770013532E-2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69">
        <v>72426449</v>
      </c>
      <c r="C13" s="56">
        <v>4.8225680695526796E-2</v>
      </c>
      <c r="D13" s="56">
        <v>0</v>
      </c>
      <c r="E13" s="47">
        <v>0</v>
      </c>
    </row>
    <row r="14" spans="1:7" s="53" customFormat="1" ht="18" customHeight="1" x14ac:dyDescent="0.35">
      <c r="A14" s="43">
        <v>2021</v>
      </c>
      <c r="B14" s="69">
        <v>75846946</v>
      </c>
      <c r="C14" s="56">
        <v>4.7227180777563715E-2</v>
      </c>
      <c r="D14" s="5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209">
        <v>135972848</v>
      </c>
      <c r="C15" s="57">
        <v>0.79272673681548111</v>
      </c>
      <c r="D15" s="57">
        <v>1.7329825825784351E-2</v>
      </c>
      <c r="E15" s="77">
        <v>2316245.6393757463</v>
      </c>
    </row>
    <row r="16" spans="1:7" s="53" customFormat="1" ht="18" customHeight="1" thickTop="1" x14ac:dyDescent="0.35">
      <c r="A16" s="43">
        <v>2023</v>
      </c>
      <c r="B16" s="155">
        <v>141773359.06826198</v>
      </c>
      <c r="C16" s="56">
        <v>4.2659333488859419E-2</v>
      </c>
      <c r="D16" s="56">
        <v>1.6843650973561219E-2</v>
      </c>
      <c r="E16" s="47">
        <v>2348424.9276757836</v>
      </c>
    </row>
    <row r="17" spans="1:5" s="53" customFormat="1" ht="18" customHeight="1" x14ac:dyDescent="0.35">
      <c r="A17" s="43">
        <v>2024</v>
      </c>
      <c r="B17" s="155">
        <v>147756478.08465904</v>
      </c>
      <c r="C17" s="56">
        <v>4.2201998003844166E-2</v>
      </c>
      <c r="D17" s="56">
        <v>1.5796877598390546E-2</v>
      </c>
      <c r="E17" s="47">
        <v>2297793.0432224274</v>
      </c>
    </row>
    <row r="18" spans="1:5" ht="18" customHeight="1" x14ac:dyDescent="0.35">
      <c r="A18" s="43">
        <v>2025</v>
      </c>
      <c r="B18" s="155">
        <v>153930202.77390021</v>
      </c>
      <c r="C18" s="56">
        <v>4.1783106698738859E-2</v>
      </c>
      <c r="D18" s="56">
        <v>1.4641134587268345E-2</v>
      </c>
      <c r="E18" s="47">
        <v>2221192.0441949666</v>
      </c>
    </row>
    <row r="19" spans="1:5" s="134" customFormat="1" ht="18" customHeight="1" x14ac:dyDescent="0.35">
      <c r="A19" s="43">
        <v>2026</v>
      </c>
      <c r="B19" s="155">
        <v>160337078.08550659</v>
      </c>
      <c r="C19" s="56">
        <v>4.1621950703313759E-2</v>
      </c>
      <c r="D19" s="56">
        <v>1.3701799416479643E-2</v>
      </c>
      <c r="E19" s="47">
        <v>2167211.7818244696</v>
      </c>
    </row>
    <row r="20" spans="1:5" s="154" customFormat="1" ht="18" customHeight="1" x14ac:dyDescent="0.35">
      <c r="A20" s="43">
        <v>2027</v>
      </c>
      <c r="B20" s="155">
        <v>166962543.06647393</v>
      </c>
      <c r="C20" s="56">
        <v>4.1322101288599145E-2</v>
      </c>
      <c r="D20" s="56">
        <v>1.271033557029333E-2</v>
      </c>
      <c r="E20" s="47">
        <v>2095515.2480490506</v>
      </c>
    </row>
    <row r="21" spans="1:5" s="156" customFormat="1" ht="18" customHeight="1" x14ac:dyDescent="0.35">
      <c r="A21" s="43">
        <v>2028</v>
      </c>
      <c r="B21" s="155" t="s">
        <v>80</v>
      </c>
      <c r="C21" s="86" t="s">
        <v>80</v>
      </c>
      <c r="D21" s="86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155" t="s">
        <v>80</v>
      </c>
      <c r="C22" s="86" t="s">
        <v>80</v>
      </c>
      <c r="D22" s="86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155" t="s">
        <v>80</v>
      </c>
      <c r="C23" s="86" t="s">
        <v>80</v>
      </c>
      <c r="D23" s="86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155" t="s">
        <v>80</v>
      </c>
      <c r="C24" s="86" t="s">
        <v>80</v>
      </c>
      <c r="D24" s="86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264</v>
      </c>
      <c r="B27" s="3"/>
      <c r="C27" s="3"/>
    </row>
    <row r="28" spans="1:5" ht="21.75" customHeight="1" x14ac:dyDescent="0.35">
      <c r="A28" s="30" t="s">
        <v>267</v>
      </c>
      <c r="B28" s="91"/>
      <c r="C28" s="91"/>
    </row>
    <row r="29" spans="1:5" ht="21.75" customHeight="1" x14ac:dyDescent="0.35">
      <c r="A29" s="72" t="s">
        <v>266</v>
      </c>
      <c r="B29" s="91"/>
      <c r="C29" s="91"/>
    </row>
    <row r="30" spans="1:5" ht="21.75" customHeight="1" x14ac:dyDescent="0.35">
      <c r="A30" s="240" t="str">
        <f>Headings!F38</f>
        <v>Page 38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49" t="str">
        <f>Headings!E39</f>
        <v>March 2022 Emergency Medical Services (EMS) Property Tax Forecast</v>
      </c>
      <c r="B1" s="250"/>
      <c r="C1" s="250"/>
      <c r="D1" s="250"/>
      <c r="E1" s="250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95268834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93870870</v>
      </c>
      <c r="C6" s="46">
        <v>-1.4673885900608363E-2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113541014.793615</v>
      </c>
      <c r="C7" s="46">
        <v>0.2095447159871322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116769207</v>
      </c>
      <c r="C8" s="46">
        <v>2.8431947805406921E-2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119879727</v>
      </c>
      <c r="C9" s="46">
        <v>2.6638187240579647E-2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123483769</v>
      </c>
      <c r="C10" s="46">
        <v>3.0063815544057793E-2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127489160</v>
      </c>
      <c r="C11" s="46">
        <v>3.2436578770121516E-2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69">
        <v>131539324</v>
      </c>
      <c r="C12" s="56">
        <v>3.1768693118693347E-2</v>
      </c>
      <c r="D12" s="45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169415530</v>
      </c>
      <c r="C13" s="56">
        <v>0.28794587693030871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173903481</v>
      </c>
      <c r="C14" s="56">
        <v>2.6490788654381259E-2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178625807</v>
      </c>
      <c r="C15" s="57">
        <v>2.7154867590028386E-2</v>
      </c>
      <c r="D15" s="55">
        <v>1.2687469641086135E-3</v>
      </c>
      <c r="E15" s="77">
        <v>226343.77736231685</v>
      </c>
    </row>
    <row r="16" spans="1:5" s="53" customFormat="1" ht="18" customHeight="1" thickTop="1" x14ac:dyDescent="0.35">
      <c r="A16" s="43">
        <v>2023</v>
      </c>
      <c r="B16" s="44">
        <v>182702555.64832622</v>
      </c>
      <c r="C16" s="56">
        <v>2.2822842436906132E-2</v>
      </c>
      <c r="D16" s="46">
        <v>9.3546496801066858E-4</v>
      </c>
      <c r="E16" s="47">
        <v>170752.10776001215</v>
      </c>
    </row>
    <row r="17" spans="1:5" s="53" customFormat="1" ht="18" customHeight="1" x14ac:dyDescent="0.35">
      <c r="A17" s="43">
        <v>2024</v>
      </c>
      <c r="B17" s="44">
        <v>186779148.1848222</v>
      </c>
      <c r="C17" s="56">
        <v>2.2312728587895458E-2</v>
      </c>
      <c r="D17" s="46">
        <v>-6.5322633813647002E-5</v>
      </c>
      <c r="E17" s="47">
        <v>-12201.702948272228</v>
      </c>
    </row>
    <row r="18" spans="1:5" ht="18" customHeight="1" x14ac:dyDescent="0.35">
      <c r="A18" s="43">
        <v>2025</v>
      </c>
      <c r="B18" s="44">
        <v>190863316.44294384</v>
      </c>
      <c r="C18" s="56">
        <v>2.186629662793127E-2</v>
      </c>
      <c r="D18" s="46">
        <v>-1.1942665705307887E-3</v>
      </c>
      <c r="E18" s="47">
        <v>-228214.22699066997</v>
      </c>
    </row>
    <row r="19" spans="1:5" s="134" customFormat="1" ht="18" customHeight="1" x14ac:dyDescent="0.35">
      <c r="A19" s="43">
        <v>2026</v>
      </c>
      <c r="B19" s="155" t="s">
        <v>80</v>
      </c>
      <c r="C19" s="86" t="s">
        <v>80</v>
      </c>
      <c r="D19" s="162" t="s">
        <v>80</v>
      </c>
      <c r="E19" s="76" t="s">
        <v>80</v>
      </c>
    </row>
    <row r="20" spans="1:5" s="154" customFormat="1" ht="18" customHeight="1" x14ac:dyDescent="0.35">
      <c r="A20" s="43">
        <v>2027</v>
      </c>
      <c r="B20" s="155" t="s">
        <v>80</v>
      </c>
      <c r="C20" s="86" t="s">
        <v>80</v>
      </c>
      <c r="D20" s="162" t="s">
        <v>80</v>
      </c>
      <c r="E20" s="76" t="s">
        <v>80</v>
      </c>
    </row>
    <row r="21" spans="1:5" s="156" customFormat="1" ht="18" customHeight="1" x14ac:dyDescent="0.35">
      <c r="A21" s="43">
        <v>2028</v>
      </c>
      <c r="B21" s="155" t="s">
        <v>80</v>
      </c>
      <c r="C21" s="86" t="s">
        <v>80</v>
      </c>
      <c r="D21" s="162" t="s">
        <v>80</v>
      </c>
      <c r="E21" s="76" t="s">
        <v>80</v>
      </c>
    </row>
    <row r="22" spans="1:5" s="167" customFormat="1" ht="18" customHeight="1" x14ac:dyDescent="0.35">
      <c r="A22" s="43">
        <v>2029</v>
      </c>
      <c r="B22" s="155" t="s">
        <v>80</v>
      </c>
      <c r="C22" s="86" t="s">
        <v>80</v>
      </c>
      <c r="D22" s="162" t="s">
        <v>80</v>
      </c>
      <c r="E22" s="76" t="s">
        <v>80</v>
      </c>
    </row>
    <row r="23" spans="1:5" s="170" customFormat="1" ht="18" customHeight="1" x14ac:dyDescent="0.35">
      <c r="A23" s="43">
        <v>2030</v>
      </c>
      <c r="B23" s="155" t="s">
        <v>80</v>
      </c>
      <c r="C23" s="86" t="s">
        <v>80</v>
      </c>
      <c r="D23" s="162" t="s">
        <v>80</v>
      </c>
      <c r="E23" s="76" t="s">
        <v>80</v>
      </c>
    </row>
    <row r="24" spans="1:5" s="170" customFormat="1" ht="18" customHeight="1" x14ac:dyDescent="0.35">
      <c r="A24" s="43">
        <v>2031</v>
      </c>
      <c r="B24" s="155" t="s">
        <v>80</v>
      </c>
      <c r="C24" s="86" t="s">
        <v>80</v>
      </c>
      <c r="D24" s="162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261</v>
      </c>
      <c r="B27" s="3"/>
      <c r="C27" s="3"/>
    </row>
    <row r="28" spans="1:5" ht="21.75" customHeight="1" x14ac:dyDescent="0.35">
      <c r="A28" s="30" t="s">
        <v>260</v>
      </c>
      <c r="B28" s="19"/>
      <c r="C28" s="19"/>
    </row>
    <row r="29" spans="1:5" ht="21.75" customHeight="1" x14ac:dyDescent="0.35">
      <c r="B29" s="19"/>
      <c r="C29" s="19"/>
    </row>
    <row r="30" spans="1:5" ht="21.75" customHeight="1" x14ac:dyDescent="0.35">
      <c r="A30" s="240" t="str">
        <f>Headings!F39</f>
        <v>Page 39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Headings!E4</f>
        <v>March 2022 Countywide New Construction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1925434669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1983503613</v>
      </c>
      <c r="C6" s="46">
        <v>3.0158875258104123E-2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3406198290</v>
      </c>
      <c r="C7" s="45">
        <v>0.71726346636102645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4994659235</v>
      </c>
      <c r="C8" s="45">
        <v>0.46634423769850453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6111997054</v>
      </c>
      <c r="C9" s="45">
        <v>0.22370651658681173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8438451607.000001</v>
      </c>
      <c r="C10" s="45">
        <v>0.38063738127580593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9789738887</v>
      </c>
      <c r="C11" s="45">
        <v>0.16013450606021817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11561210136</v>
      </c>
      <c r="C12" s="45">
        <v>0.18095183839401208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11025221474</v>
      </c>
      <c r="C13" s="45">
        <v>-4.6360948005867098E-2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10610155850</v>
      </c>
      <c r="C14" s="45">
        <v>-3.7646919381966182E-2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10199660966</v>
      </c>
      <c r="C15" s="50">
        <v>-3.8688864688071423E-2</v>
      </c>
      <c r="D15" s="55">
        <v>7.5690335849964763E-2</v>
      </c>
      <c r="E15" s="77">
        <v>717693315.95073128</v>
      </c>
    </row>
    <row r="16" spans="1:5" s="53" customFormat="1" ht="18" customHeight="1" thickTop="1" x14ac:dyDescent="0.35">
      <c r="A16" s="43">
        <v>2023</v>
      </c>
      <c r="B16" s="44">
        <v>8959610172.5341988</v>
      </c>
      <c r="C16" s="45">
        <v>-0.12157764827668693</v>
      </c>
      <c r="D16" s="46">
        <v>-3.2017910306727182E-2</v>
      </c>
      <c r="E16" s="47">
        <v>-296356717.69334221</v>
      </c>
    </row>
    <row r="17" spans="1:5" s="53" customFormat="1" ht="18" customHeight="1" x14ac:dyDescent="0.35">
      <c r="A17" s="43">
        <v>2024</v>
      </c>
      <c r="B17" s="44">
        <v>9838584111.6372185</v>
      </c>
      <c r="C17" s="45">
        <v>9.8104038253530979E-2</v>
      </c>
      <c r="D17" s="46">
        <v>-4.2900608638044568E-3</v>
      </c>
      <c r="E17" s="47">
        <v>-42389980.247861862</v>
      </c>
    </row>
    <row r="18" spans="1:5" s="53" customFormat="1" ht="18" customHeight="1" x14ac:dyDescent="0.35">
      <c r="A18" s="43">
        <v>2025</v>
      </c>
      <c r="B18" s="44">
        <v>10170163833.760099</v>
      </c>
      <c r="C18" s="45">
        <v>3.3701975646138305E-2</v>
      </c>
      <c r="D18" s="46">
        <v>-1.455391093720948E-3</v>
      </c>
      <c r="E18" s="47">
        <v>-14823139.330299377</v>
      </c>
    </row>
    <row r="19" spans="1:5" s="53" customFormat="1" ht="18" customHeight="1" x14ac:dyDescent="0.35">
      <c r="A19" s="43">
        <v>2026</v>
      </c>
      <c r="B19" s="44">
        <v>10561244633.0324</v>
      </c>
      <c r="C19" s="45">
        <v>3.8453736406300454E-2</v>
      </c>
      <c r="D19" s="46">
        <v>2.0349324660933421E-2</v>
      </c>
      <c r="E19" s="47">
        <v>210628057.14360046</v>
      </c>
    </row>
    <row r="20" spans="1:5" s="53" customFormat="1" ht="18" customHeight="1" x14ac:dyDescent="0.35">
      <c r="A20" s="43">
        <v>2027</v>
      </c>
      <c r="B20" s="44">
        <v>10845048320.700901</v>
      </c>
      <c r="C20" s="45">
        <v>2.6872181975678089E-2</v>
      </c>
      <c r="D20" s="46">
        <v>2.2911511211019198E-2</v>
      </c>
      <c r="E20" s="47">
        <v>242910988.35090256</v>
      </c>
    </row>
    <row r="21" spans="1:5" s="53" customFormat="1" ht="18" customHeight="1" x14ac:dyDescent="0.35">
      <c r="A21" s="43">
        <v>2028</v>
      </c>
      <c r="B21" s="44">
        <v>11036432217.799601</v>
      </c>
      <c r="C21" s="45">
        <v>1.7647122579748098E-2</v>
      </c>
      <c r="D21" s="46">
        <v>2.7968973364302041E-2</v>
      </c>
      <c r="E21" s="47">
        <v>300279178.39419937</v>
      </c>
    </row>
    <row r="22" spans="1:5" s="53" customFormat="1" ht="18" customHeight="1" x14ac:dyDescent="0.35">
      <c r="A22" s="43">
        <v>2029</v>
      </c>
      <c r="B22" s="44">
        <v>11371067773.4557</v>
      </c>
      <c r="C22" s="45">
        <v>3.0320990429896222E-2</v>
      </c>
      <c r="D22" s="46">
        <v>3.2775329409797216E-2</v>
      </c>
      <c r="E22" s="47">
        <v>360863085.51650047</v>
      </c>
    </row>
    <row r="23" spans="1:5" s="53" customFormat="1" ht="18" customHeight="1" x14ac:dyDescent="0.35">
      <c r="A23" s="43">
        <v>2030</v>
      </c>
      <c r="B23" s="44">
        <v>11759943334.776501</v>
      </c>
      <c r="C23" s="45">
        <v>3.4198684685406766E-2</v>
      </c>
      <c r="D23" s="46">
        <v>3.5834907467606758E-2</v>
      </c>
      <c r="E23" s="47">
        <v>406837497.16090012</v>
      </c>
    </row>
    <row r="24" spans="1:5" s="53" customFormat="1" ht="18" customHeight="1" x14ac:dyDescent="0.35">
      <c r="A24" s="43">
        <v>2031</v>
      </c>
      <c r="B24" s="44">
        <v>12125203273.687601</v>
      </c>
      <c r="C24" s="45">
        <v>3.1059668275012386E-2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146</v>
      </c>
      <c r="B26" s="3"/>
      <c r="C26" s="3"/>
    </row>
    <row r="27" spans="1:5" ht="21.75" customHeight="1" x14ac:dyDescent="0.35">
      <c r="A27" s="118" t="s">
        <v>172</v>
      </c>
      <c r="B27" s="3"/>
      <c r="C27" s="3"/>
    </row>
    <row r="28" spans="1:5" ht="21.75" customHeight="1" x14ac:dyDescent="0.35">
      <c r="A28" s="116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Headings!F4</f>
        <v>Page 4</v>
      </c>
      <c r="B30" s="243"/>
      <c r="C30" s="243"/>
      <c r="D30" s="243"/>
      <c r="E30" s="242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Headings!E40</f>
        <v>March 2022 Conservation Futures Property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17416782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17566647</v>
      </c>
      <c r="C6" s="46">
        <v>8.6046320152597389E-3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17955638</v>
      </c>
      <c r="C7" s="56">
        <v>2.2143724980640878E-2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18389600</v>
      </c>
      <c r="C8" s="46">
        <v>2.4168564770575163E-2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18877155</v>
      </c>
      <c r="C9" s="46">
        <v>2.6512539696350146E-2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19443654</v>
      </c>
      <c r="C10" s="46">
        <v>3.0009765772437635E-2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20072804</v>
      </c>
      <c r="C11" s="46">
        <v>3.2357601096995481E-2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20712946</v>
      </c>
      <c r="C12" s="46">
        <v>3.189101034414521E-2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21297118</v>
      </c>
      <c r="C13" s="46">
        <v>2.8203230964827464E-2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21858694</v>
      </c>
      <c r="C14" s="46">
        <v>2.6368638235464426E-2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22426573</v>
      </c>
      <c r="C15" s="55">
        <v>2.5979548457927049E-2</v>
      </c>
      <c r="D15" s="55">
        <v>1.2672712388213103E-3</v>
      </c>
      <c r="E15" s="77">
        <v>28384.579986386001</v>
      </c>
    </row>
    <row r="16" spans="1:5" s="53" customFormat="1" ht="18" customHeight="1" thickTop="1" x14ac:dyDescent="0.35">
      <c r="A16" s="43">
        <v>2023</v>
      </c>
      <c r="B16" s="44">
        <v>22929465.167869143</v>
      </c>
      <c r="C16" s="46">
        <v>2.2423941806407166E-2</v>
      </c>
      <c r="D16" s="46">
        <v>5.6324387074280224E-4</v>
      </c>
      <c r="E16" s="47">
        <v>12907.610582668334</v>
      </c>
    </row>
    <row r="17" spans="1:5" s="53" customFormat="1" ht="18" customHeight="1" x14ac:dyDescent="0.35">
      <c r="A17" s="43">
        <v>2024</v>
      </c>
      <c r="B17" s="44">
        <v>23440737.156517182</v>
      </c>
      <c r="C17" s="46">
        <v>2.2297597650226875E-2</v>
      </c>
      <c r="D17" s="46">
        <v>-3.3758551972273843E-4</v>
      </c>
      <c r="E17" s="47">
        <v>-7915.9257375709713</v>
      </c>
    </row>
    <row r="18" spans="1:5" ht="18" customHeight="1" x14ac:dyDescent="0.35">
      <c r="A18" s="43">
        <v>2025</v>
      </c>
      <c r="B18" s="44">
        <v>23953012.358998541</v>
      </c>
      <c r="C18" s="46">
        <v>2.1854056852428583E-2</v>
      </c>
      <c r="D18" s="46">
        <v>-1.6246520279845633E-3</v>
      </c>
      <c r="E18" s="47">
        <v>-38978.636826753616</v>
      </c>
    </row>
    <row r="19" spans="1:5" s="134" customFormat="1" ht="18" customHeight="1" x14ac:dyDescent="0.35">
      <c r="A19" s="43">
        <v>2026</v>
      </c>
      <c r="B19" s="44">
        <v>24472718.79303908</v>
      </c>
      <c r="C19" s="46">
        <v>2.1696913367361903E-2</v>
      </c>
      <c r="D19" s="46">
        <v>-2.5430028773333335E-3</v>
      </c>
      <c r="E19" s="47">
        <v>-62392.859528172761</v>
      </c>
    </row>
    <row r="20" spans="1:5" s="154" customFormat="1" ht="18" customHeight="1" x14ac:dyDescent="0.35">
      <c r="A20" s="43">
        <v>2027</v>
      </c>
      <c r="B20" s="44">
        <v>24996322.692310113</v>
      </c>
      <c r="C20" s="46">
        <v>2.1395411915572149E-2</v>
      </c>
      <c r="D20" s="46">
        <v>-3.5235032085572104E-3</v>
      </c>
      <c r="E20" s="47">
        <v>-88386.051745403558</v>
      </c>
    </row>
    <row r="21" spans="1:5" s="156" customFormat="1" ht="18" customHeight="1" x14ac:dyDescent="0.35">
      <c r="A21" s="43">
        <v>2028</v>
      </c>
      <c r="B21" s="44">
        <v>25520442.63515066</v>
      </c>
      <c r="C21" s="46">
        <v>2.096788192775989E-2</v>
      </c>
      <c r="D21" s="46">
        <v>-4.4133387066990215E-3</v>
      </c>
      <c r="E21" s="47">
        <v>-113129.63669831678</v>
      </c>
    </row>
    <row r="22" spans="1:5" s="167" customFormat="1" ht="18" customHeight="1" x14ac:dyDescent="0.35">
      <c r="A22" s="43">
        <v>2029</v>
      </c>
      <c r="B22" s="44">
        <v>26052313.471920166</v>
      </c>
      <c r="C22" s="46">
        <v>2.0840972250102396E-2</v>
      </c>
      <c r="D22" s="46">
        <v>-5.4715755663546917E-3</v>
      </c>
      <c r="E22" s="47">
        <v>-143331.4507035315</v>
      </c>
    </row>
    <row r="23" spans="1:5" s="170" customFormat="1" ht="18" customHeight="1" x14ac:dyDescent="0.35">
      <c r="A23" s="43">
        <v>2030</v>
      </c>
      <c r="B23" s="44">
        <v>26583204.683462173</v>
      </c>
      <c r="C23" s="46">
        <v>2.0377891280719318E-2</v>
      </c>
      <c r="D23" s="46">
        <v>-6.660518336474186E-3</v>
      </c>
      <c r="E23" s="47">
        <v>-178245.12717437744</v>
      </c>
    </row>
    <row r="24" spans="1:5" s="170" customFormat="1" ht="18" customHeight="1" x14ac:dyDescent="0.35">
      <c r="A24" s="43">
        <v>2031</v>
      </c>
      <c r="B24" s="44">
        <v>27125860.321385283</v>
      </c>
      <c r="C24" s="46">
        <v>2.0413477019973536E-2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Headings!F40</f>
        <v>Page 40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Headings!E41</f>
        <v>March 2022 Unincorporated Area/Roads Property Tax Levy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2013</v>
      </c>
      <c r="B5" s="39">
        <v>67537651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71721037.701000005</v>
      </c>
      <c r="C6" s="45">
        <v>6.1941548737014962E-2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81182066</v>
      </c>
      <c r="C7" s="45">
        <v>0.13191426954030372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82424494.000000134</v>
      </c>
      <c r="C8" s="45">
        <v>1.5304217559579447E-2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87678035</v>
      </c>
      <c r="C9" s="45">
        <v>6.3737619062603557E-2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89353349</v>
      </c>
      <c r="C10" s="45">
        <v>1.9107567819009574E-2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91211126</v>
      </c>
      <c r="C11" s="45">
        <v>2.0791352767314919E-2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92987997</v>
      </c>
      <c r="C12" s="45">
        <v>1.9480858069880647E-2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94573079</v>
      </c>
      <c r="C13" s="45">
        <v>1.7046092518801181E-2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96531490</v>
      </c>
      <c r="C14" s="50">
        <v>2.0707912026423525E-2</v>
      </c>
      <c r="D14" s="55">
        <v>4.1022324297317336E-3</v>
      </c>
      <c r="E14" s="77">
        <v>394376.78353737295</v>
      </c>
    </row>
    <row r="15" spans="1:5" s="53" customFormat="1" ht="18" customHeight="1" thickTop="1" x14ac:dyDescent="0.35">
      <c r="A15" s="43">
        <v>2023</v>
      </c>
      <c r="B15" s="44">
        <v>98102577.022037074</v>
      </c>
      <c r="C15" s="45">
        <v>1.6275383525490739E-2</v>
      </c>
      <c r="D15" s="46">
        <v>4.6811229194783088E-3</v>
      </c>
      <c r="E15" s="47">
        <v>457090.52482570708</v>
      </c>
    </row>
    <row r="16" spans="1:5" s="53" customFormat="1" ht="18" customHeight="1" x14ac:dyDescent="0.35">
      <c r="A16" s="43">
        <v>2024</v>
      </c>
      <c r="B16" s="44">
        <v>99714931.067727566</v>
      </c>
      <c r="C16" s="45">
        <v>1.6435389310194282E-2</v>
      </c>
      <c r="D16" s="46">
        <v>5.6571312040152311E-3</v>
      </c>
      <c r="E16" s="47">
        <v>560927.20923094451</v>
      </c>
    </row>
    <row r="17" spans="1:5" s="53" customFormat="1" ht="18" customHeight="1" x14ac:dyDescent="0.35">
      <c r="A17" s="43">
        <v>2025</v>
      </c>
      <c r="B17" s="44">
        <v>101323580.10914859</v>
      </c>
      <c r="C17" s="45">
        <v>1.6132479100130048E-2</v>
      </c>
      <c r="D17" s="46">
        <v>6.3939605335046057E-3</v>
      </c>
      <c r="E17" s="47">
        <v>643742.90559916198</v>
      </c>
    </row>
    <row r="18" spans="1:5" s="53" customFormat="1" ht="18" customHeight="1" x14ac:dyDescent="0.35">
      <c r="A18" s="43">
        <v>2026</v>
      </c>
      <c r="B18" s="44">
        <v>102894902.75776042</v>
      </c>
      <c r="C18" s="45">
        <v>1.5507966131073969E-2</v>
      </c>
      <c r="D18" s="46">
        <v>6.8388378968720076E-3</v>
      </c>
      <c r="E18" s="47">
        <v>698901.8836863786</v>
      </c>
    </row>
    <row r="19" spans="1:5" s="53" customFormat="1" ht="18" customHeight="1" x14ac:dyDescent="0.35">
      <c r="A19" s="43">
        <v>2027</v>
      </c>
      <c r="B19" s="44">
        <v>104485410.31653079</v>
      </c>
      <c r="C19" s="45">
        <v>1.5457593293176197E-2</v>
      </c>
      <c r="D19" s="46">
        <v>7.0758859189947731E-3</v>
      </c>
      <c r="E19" s="47">
        <v>734132.20784695446</v>
      </c>
    </row>
    <row r="20" spans="1:5" s="53" customFormat="1" ht="18" customHeight="1" x14ac:dyDescent="0.35">
      <c r="A20" s="43">
        <v>2028</v>
      </c>
      <c r="B20" s="44">
        <v>106082016.43613142</v>
      </c>
      <c r="C20" s="45">
        <v>1.5280660857471151E-2</v>
      </c>
      <c r="D20" s="46">
        <v>7.5136265394513124E-3</v>
      </c>
      <c r="E20" s="47">
        <v>791116.5001219064</v>
      </c>
    </row>
    <row r="21" spans="1:5" s="53" customFormat="1" ht="18" customHeight="1" x14ac:dyDescent="0.35">
      <c r="A21" s="43">
        <v>2029</v>
      </c>
      <c r="B21" s="44">
        <v>107750079.29761609</v>
      </c>
      <c r="C21" s="45">
        <v>1.5724275589057646E-2</v>
      </c>
      <c r="D21" s="46">
        <v>8.16182533499199E-3</v>
      </c>
      <c r="E21" s="47">
        <v>872317.62298326194</v>
      </c>
    </row>
    <row r="22" spans="1:5" s="53" customFormat="1" ht="18" customHeight="1" x14ac:dyDescent="0.35">
      <c r="A22" s="43">
        <v>2030</v>
      </c>
      <c r="B22" s="44">
        <v>109438288.11438905</v>
      </c>
      <c r="C22" s="45">
        <v>1.5667819715565745E-2</v>
      </c>
      <c r="D22" s="46">
        <v>1.0021128953539682E-2</v>
      </c>
      <c r="E22" s="47">
        <v>1085814.114389047</v>
      </c>
    </row>
    <row r="23" spans="1:5" s="53" customFormat="1" ht="18" customHeight="1" x14ac:dyDescent="0.35">
      <c r="A23" s="43">
        <v>2031</v>
      </c>
      <c r="B23" s="44">
        <v>111142144.92188615</v>
      </c>
      <c r="C23" s="45">
        <v>1.5569110563171229E-2</v>
      </c>
      <c r="D23" s="75" t="s">
        <v>274</v>
      </c>
      <c r="E23" s="76" t="s">
        <v>274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115</v>
      </c>
      <c r="B25" s="3"/>
      <c r="C25" s="3"/>
    </row>
    <row r="26" spans="1:5" ht="21.75" customHeight="1" x14ac:dyDescent="0.35">
      <c r="A26" s="30" t="s">
        <v>183</v>
      </c>
      <c r="B26" s="3"/>
      <c r="C26" s="3"/>
    </row>
    <row r="27" spans="1:5" ht="21.75" customHeight="1" x14ac:dyDescent="0.35">
      <c r="A27" s="30" t="s">
        <v>190</v>
      </c>
      <c r="B27" s="19"/>
      <c r="C27" s="19"/>
    </row>
    <row r="28" spans="1:5" ht="21.75" customHeight="1" x14ac:dyDescent="0.35">
      <c r="A28" s="72" t="s">
        <v>191</v>
      </c>
    </row>
    <row r="29" spans="1:5" ht="21.75" customHeight="1" x14ac:dyDescent="0.35">
      <c r="A29" s="72"/>
    </row>
    <row r="30" spans="1:5" ht="21.75" customHeight="1" x14ac:dyDescent="0.35">
      <c r="A30" s="240" t="str">
        <f>Headings!F41</f>
        <v>Page 41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32"/>
  <sheetViews>
    <sheetView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4" customWidth="1"/>
    <col min="2" max="2" width="15.26953125" style="94" customWidth="1"/>
    <col min="3" max="3" width="17.6328125" style="94" customWidth="1"/>
    <col min="4" max="4" width="15.81640625" style="94" customWidth="1"/>
    <col min="5" max="5" width="17.7265625" style="95" customWidth="1"/>
    <col min="6" max="6" width="10.7265625" style="95"/>
    <col min="7" max="7" width="19.6328125" style="95" bestFit="1" customWidth="1"/>
    <col min="8" max="12" width="10.7265625" style="95"/>
    <col min="13" max="13" width="19.08984375" style="95" bestFit="1" customWidth="1"/>
    <col min="14" max="16384" width="10.7265625" style="95"/>
  </cols>
  <sheetData>
    <row r="1" spans="1:13" ht="23.4" x14ac:dyDescent="0.35">
      <c r="A1" s="241" t="s">
        <v>265</v>
      </c>
      <c r="B1" s="242"/>
      <c r="C1" s="242"/>
      <c r="D1" s="242"/>
      <c r="E1" s="242"/>
    </row>
    <row r="2" spans="1:13" ht="21.75" customHeight="1" x14ac:dyDescent="0.35">
      <c r="A2" s="241" t="s">
        <v>86</v>
      </c>
      <c r="B2" s="242"/>
      <c r="C2" s="242"/>
      <c r="D2" s="242"/>
      <c r="E2" s="242"/>
    </row>
    <row r="4" spans="1:13" s="22" customFormat="1" ht="66" customHeight="1" x14ac:dyDescent="0.35">
      <c r="A4" s="21" t="s">
        <v>109</v>
      </c>
      <c r="B4" s="32" t="s">
        <v>165</v>
      </c>
      <c r="C4" s="33" t="s">
        <v>163</v>
      </c>
      <c r="D4" s="103" t="s">
        <v>166</v>
      </c>
      <c r="E4" s="104" t="s">
        <v>164</v>
      </c>
      <c r="L4" s="220"/>
      <c r="M4" s="224"/>
    </row>
    <row r="5" spans="1:13" s="53" customFormat="1" ht="18" customHeight="1" x14ac:dyDescent="0.35">
      <c r="A5" s="38">
        <v>2014</v>
      </c>
      <c r="B5" s="39"/>
      <c r="C5" s="184"/>
      <c r="D5" s="41"/>
      <c r="E5" s="51"/>
      <c r="L5" s="221"/>
      <c r="M5" s="225"/>
    </row>
    <row r="6" spans="1:13" s="53" customFormat="1" ht="18" customHeight="1" x14ac:dyDescent="0.35">
      <c r="A6" s="43">
        <v>2015</v>
      </c>
      <c r="B6" s="44"/>
      <c r="C6" s="96"/>
      <c r="D6" s="56"/>
      <c r="E6" s="46"/>
      <c r="L6" s="222"/>
      <c r="M6" s="95"/>
    </row>
    <row r="7" spans="1:13" s="53" customFormat="1" ht="18" customHeight="1" x14ac:dyDescent="0.35">
      <c r="A7" s="43">
        <v>2016</v>
      </c>
      <c r="B7" s="62"/>
      <c r="C7" s="139"/>
      <c r="D7" s="44"/>
      <c r="E7" s="69"/>
      <c r="L7" s="222"/>
      <c r="M7" s="95"/>
    </row>
    <row r="8" spans="1:13" s="53" customFormat="1" ht="18" customHeight="1" x14ac:dyDescent="0.35">
      <c r="A8" s="43">
        <v>2017</v>
      </c>
      <c r="B8" s="62"/>
      <c r="C8" s="159"/>
      <c r="D8" s="44"/>
      <c r="E8" s="69"/>
      <c r="L8" s="222"/>
      <c r="M8" s="95"/>
    </row>
    <row r="9" spans="1:13" s="53" customFormat="1" ht="18" x14ac:dyDescent="0.35">
      <c r="A9" s="43">
        <v>2018</v>
      </c>
      <c r="B9" s="62"/>
      <c r="C9" s="138"/>
      <c r="D9" s="44"/>
      <c r="E9" s="69"/>
    </row>
    <row r="10" spans="1:13" s="53" customFormat="1" ht="18" x14ac:dyDescent="0.35">
      <c r="A10" s="43">
        <v>2019</v>
      </c>
      <c r="B10" s="62"/>
      <c r="C10" s="138"/>
      <c r="D10" s="44"/>
      <c r="E10" s="69"/>
    </row>
    <row r="11" spans="1:13" s="53" customFormat="1" ht="18" customHeight="1" x14ac:dyDescent="0.35">
      <c r="A11" s="43">
        <v>2020</v>
      </c>
      <c r="B11" s="62"/>
      <c r="C11" s="163"/>
      <c r="D11" s="44"/>
      <c r="E11" s="69"/>
    </row>
    <row r="12" spans="1:13" s="58" customFormat="1" ht="18" customHeight="1" x14ac:dyDescent="0.35">
      <c r="A12" s="43">
        <v>2021</v>
      </c>
      <c r="B12" s="62"/>
      <c r="C12" s="163"/>
      <c r="D12" s="44"/>
      <c r="E12" s="69"/>
    </row>
    <row r="13" spans="1:13" s="53" customFormat="1" ht="18" customHeight="1" thickBot="1" x14ac:dyDescent="0.4">
      <c r="A13" s="48">
        <v>2022</v>
      </c>
      <c r="B13" s="67"/>
      <c r="C13" s="168"/>
      <c r="D13" s="49"/>
      <c r="E13" s="68"/>
    </row>
    <row r="14" spans="1:13" s="53" customFormat="1" ht="18" customHeight="1" thickTop="1" x14ac:dyDescent="0.35">
      <c r="A14" s="176">
        <v>2023</v>
      </c>
      <c r="B14" s="177">
        <v>1.4178983933067262</v>
      </c>
      <c r="C14" s="178"/>
      <c r="D14" s="179"/>
      <c r="E14" s="180"/>
    </row>
    <row r="15" spans="1:13" s="53" customFormat="1" ht="18" customHeight="1" x14ac:dyDescent="0.35">
      <c r="A15" s="43">
        <v>2024</v>
      </c>
      <c r="B15" s="62">
        <v>1.3321157714053105</v>
      </c>
      <c r="C15" s="181"/>
      <c r="D15" s="44"/>
      <c r="E15" s="69"/>
    </row>
    <row r="16" spans="1:13" ht="18" customHeight="1" x14ac:dyDescent="0.35">
      <c r="A16" s="109">
        <v>2025</v>
      </c>
      <c r="B16" s="110">
        <v>1.2849297057109006</v>
      </c>
      <c r="C16" s="113"/>
      <c r="D16" s="111"/>
      <c r="E16" s="112"/>
    </row>
    <row r="17" spans="1:7" ht="37.799999999999997" customHeight="1" x14ac:dyDescent="0.35">
      <c r="A17" s="43">
        <v>2026</v>
      </c>
      <c r="B17" s="62">
        <v>1.3717143863363523</v>
      </c>
      <c r="C17" s="223" t="s">
        <v>279</v>
      </c>
      <c r="D17" s="226" t="s">
        <v>278</v>
      </c>
      <c r="E17" s="69"/>
    </row>
    <row r="18" spans="1:7" ht="18" customHeight="1" x14ac:dyDescent="0.35">
      <c r="A18" s="109">
        <v>2027</v>
      </c>
      <c r="B18" s="110">
        <v>1.4534694703031101</v>
      </c>
      <c r="C18" s="113" t="s">
        <v>240</v>
      </c>
      <c r="D18" s="111">
        <v>6426543383</v>
      </c>
      <c r="E18" s="112"/>
    </row>
    <row r="19" spans="1:7" ht="54" customHeight="1" x14ac:dyDescent="0.35">
      <c r="A19" s="109">
        <v>2028</v>
      </c>
      <c r="B19" s="110">
        <v>1.554261538916917</v>
      </c>
      <c r="C19" s="187" t="s">
        <v>280</v>
      </c>
      <c r="D19" s="227" t="s">
        <v>281</v>
      </c>
      <c r="E19" s="194"/>
      <c r="G19" s="126"/>
    </row>
    <row r="20" spans="1:7" s="167" customFormat="1" ht="18" customHeight="1" x14ac:dyDescent="0.35">
      <c r="A20" s="43">
        <v>2029</v>
      </c>
      <c r="B20" s="62">
        <v>1.5097621102928258</v>
      </c>
      <c r="C20" s="97"/>
      <c r="D20" s="44"/>
      <c r="E20" s="98"/>
    </row>
    <row r="21" spans="1:7" s="170" customFormat="1" ht="18" customHeight="1" x14ac:dyDescent="0.35">
      <c r="A21" s="43">
        <v>2030</v>
      </c>
      <c r="B21" s="62">
        <v>1.4620086454426735</v>
      </c>
      <c r="C21" s="97"/>
      <c r="D21" s="44"/>
      <c r="E21" s="98"/>
    </row>
    <row r="22" spans="1:7" s="170" customFormat="1" ht="18" customHeight="1" x14ac:dyDescent="0.35">
      <c r="A22" s="43">
        <v>2031</v>
      </c>
      <c r="B22" s="62">
        <v>1.4223228691768988</v>
      </c>
      <c r="C22" s="97"/>
      <c r="D22" s="44"/>
      <c r="E22" s="98"/>
    </row>
    <row r="23" spans="1:7" ht="21.75" customHeight="1" x14ac:dyDescent="0.35">
      <c r="A23" s="87"/>
    </row>
    <row r="24" spans="1:7" ht="21.75" customHeight="1" x14ac:dyDescent="0.35">
      <c r="A24" s="95"/>
      <c r="B24" s="95"/>
      <c r="C24" s="95"/>
      <c r="D24" s="95"/>
    </row>
    <row r="25" spans="1:7" ht="21.75" customHeight="1" x14ac:dyDescent="0.35">
      <c r="A25" s="240" t="str">
        <f>Headings!H42</f>
        <v>Page 42</v>
      </c>
      <c r="B25" s="242"/>
      <c r="C25" s="242"/>
      <c r="D25" s="242"/>
      <c r="E25" s="242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Headings!E43</f>
        <v>March 2022 Flood District Property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36896149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41346031</v>
      </c>
      <c r="C6" s="46">
        <v>0.12060559490910561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52104009</v>
      </c>
      <c r="C7" s="46">
        <v>0.26019372935699692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53571768</v>
      </c>
      <c r="C8" s="46">
        <v>2.8169790159525032E-2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55124711</v>
      </c>
      <c r="C9" s="46">
        <v>2.8988085664822583E-2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55124711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57037253</v>
      </c>
      <c r="C11" s="46">
        <v>3.4694821347907023E-2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58404026</v>
      </c>
      <c r="C12" s="46">
        <v>2.3962812514831233E-2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58829811</v>
      </c>
      <c r="C13" s="46">
        <v>7.2903364572847185E-3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58486420</v>
      </c>
      <c r="C14" s="46">
        <v>-5.837023681752096E-3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58596032</v>
      </c>
      <c r="C15" s="55">
        <v>1.8741444595171686E-3</v>
      </c>
      <c r="D15" s="55">
        <v>-1.2538659159474941E-2</v>
      </c>
      <c r="E15" s="77">
        <v>-744045</v>
      </c>
    </row>
    <row r="16" spans="1:5" s="53" customFormat="1" ht="18" customHeight="1" thickTop="1" x14ac:dyDescent="0.35">
      <c r="A16" s="43">
        <v>2023</v>
      </c>
      <c r="B16" s="44">
        <v>59334027.999999993</v>
      </c>
      <c r="C16" s="46">
        <v>1.259464122075693E-2</v>
      </c>
      <c r="D16" s="46">
        <v>-1.3037499999584146E-2</v>
      </c>
      <c r="E16" s="47">
        <v>-783786</v>
      </c>
    </row>
    <row r="17" spans="1:5" s="53" customFormat="1" ht="18" customHeight="1" x14ac:dyDescent="0.35">
      <c r="A17" s="43">
        <v>2024</v>
      </c>
      <c r="B17" s="44">
        <v>60058035.999999993</v>
      </c>
      <c r="C17" s="46">
        <v>1.2202239160301165E-2</v>
      </c>
      <c r="D17" s="46">
        <v>-1.4083164624028921E-2</v>
      </c>
      <c r="E17" s="47">
        <v>-857889</v>
      </c>
    </row>
    <row r="18" spans="1:5" ht="18" customHeight="1" x14ac:dyDescent="0.35">
      <c r="A18" s="43">
        <v>2025</v>
      </c>
      <c r="B18" s="44">
        <v>60765726.999999993</v>
      </c>
      <c r="C18" s="46">
        <v>1.1783452259411131E-2</v>
      </c>
      <c r="D18" s="46">
        <v>-1.5237807298160044E-2</v>
      </c>
      <c r="E18" s="47">
        <v>-940264</v>
      </c>
    </row>
    <row r="19" spans="1:5" s="134" customFormat="1" ht="18" customHeight="1" x14ac:dyDescent="0.35">
      <c r="A19" s="43">
        <v>2026</v>
      </c>
      <c r="B19" s="44">
        <v>61471953.999999985</v>
      </c>
      <c r="C19" s="46">
        <v>1.1622127058563692E-2</v>
      </c>
      <c r="D19" s="46">
        <v>-1.6176334903608258E-2</v>
      </c>
      <c r="E19" s="47">
        <v>-1010741.0000000075</v>
      </c>
    </row>
    <row r="20" spans="1:5" s="154" customFormat="1" ht="18" customHeight="1" x14ac:dyDescent="0.35">
      <c r="A20" s="43">
        <v>2027</v>
      </c>
      <c r="B20" s="44">
        <v>62167948.999999993</v>
      </c>
      <c r="C20" s="46">
        <v>1.1322155140863321E-2</v>
      </c>
      <c r="D20" s="46">
        <v>-1.7166837536460533E-2</v>
      </c>
      <c r="E20" s="47">
        <v>-1085868.0000000075</v>
      </c>
    </row>
    <row r="21" spans="1:5" s="156" customFormat="1" ht="18" customHeight="1" x14ac:dyDescent="0.35">
      <c r="A21" s="43">
        <v>2028</v>
      </c>
      <c r="B21" s="44">
        <v>62848903.999999993</v>
      </c>
      <c r="C21" s="46">
        <v>1.0953473790811463E-2</v>
      </c>
      <c r="D21" s="46">
        <v>-1.8140640581528533E-2</v>
      </c>
      <c r="E21" s="47">
        <v>-1161184.0000000149</v>
      </c>
    </row>
    <row r="22" spans="1:5" s="167" customFormat="1" ht="18" customHeight="1" x14ac:dyDescent="0.35">
      <c r="A22" s="43">
        <v>2029</v>
      </c>
      <c r="B22" s="44">
        <v>63520986</v>
      </c>
      <c r="C22" s="46">
        <v>1.0693615277682644E-2</v>
      </c>
      <c r="D22" s="46">
        <v>-1.9150844259908761E-2</v>
      </c>
      <c r="E22" s="47">
        <v>-1240232</v>
      </c>
    </row>
    <row r="23" spans="1:5" s="170" customFormat="1" ht="18" customHeight="1" x14ac:dyDescent="0.35">
      <c r="A23" s="43">
        <v>2030</v>
      </c>
      <c r="B23" s="44">
        <v>64187877</v>
      </c>
      <c r="C23" s="46">
        <v>1.0498750759315945E-2</v>
      </c>
      <c r="D23" s="46">
        <v>-2.0173327744315239E-2</v>
      </c>
      <c r="E23" s="47">
        <v>-1321543</v>
      </c>
    </row>
    <row r="24" spans="1:5" s="170" customFormat="1" ht="18" customHeight="1" x14ac:dyDescent="0.35">
      <c r="A24" s="43">
        <v>2031</v>
      </c>
      <c r="B24" s="44">
        <v>64846329</v>
      </c>
      <c r="C24" s="46">
        <v>1.0258198756129655E-2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262</v>
      </c>
      <c r="B27" s="3"/>
      <c r="C27" s="3"/>
    </row>
    <row r="28" spans="1:5" ht="21.75" customHeight="1" x14ac:dyDescent="0.35">
      <c r="A28" s="30" t="s">
        <v>239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Headings!F43</f>
        <v>Page 43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2" customWidth="1"/>
    <col min="2" max="2" width="20.7265625" style="122" customWidth="1"/>
    <col min="3" max="3" width="10.7265625" style="122" customWidth="1"/>
    <col min="4" max="5" width="17.7265625" style="123" customWidth="1"/>
    <col min="6" max="16384" width="10.7265625" style="123"/>
  </cols>
  <sheetData>
    <row r="1" spans="1:5" ht="23.4" x14ac:dyDescent="0.35">
      <c r="A1" s="241" t="str">
        <f>Headings!E44</f>
        <v>March 2022 Marine Levy Property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1183252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1183252</v>
      </c>
      <c r="C6" s="46">
        <v>0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1183252</v>
      </c>
      <c r="C7" s="46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5769754</v>
      </c>
      <c r="C10" s="46">
        <v>3.8761836024785925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5927796</v>
      </c>
      <c r="C11" s="46">
        <v>2.7391462443632886E-2</v>
      </c>
      <c r="D11" s="5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6117419</v>
      </c>
      <c r="C12" s="46">
        <v>3.1988786388735369E-2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6290100</v>
      </c>
      <c r="C13" s="46">
        <v>2.8227754221183732E-2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6461231</v>
      </c>
      <c r="C14" s="46">
        <v>2.7206403713772476E-2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6525843</v>
      </c>
      <c r="C15" s="55">
        <v>9.9999520215265925E-3</v>
      </c>
      <c r="D15" s="55">
        <v>-1.424251571869728E-2</v>
      </c>
      <c r="E15" s="77">
        <v>-94287.30999999959</v>
      </c>
    </row>
    <row r="16" spans="1:5" s="53" customFormat="1" ht="18" customHeight="1" thickTop="1" x14ac:dyDescent="0.35">
      <c r="A16" s="43">
        <v>2023</v>
      </c>
      <c r="B16" s="44">
        <v>6897998.4699999997</v>
      </c>
      <c r="C16" s="46">
        <v>5.7027953323425029E-2</v>
      </c>
      <c r="D16" s="46">
        <v>1.8440728900529502E-2</v>
      </c>
      <c r="E16" s="47">
        <v>124900.85690000001</v>
      </c>
    </row>
    <row r="17" spans="1:5" s="53" customFormat="1" ht="18" customHeight="1" x14ac:dyDescent="0.35">
      <c r="A17" s="43">
        <v>2024</v>
      </c>
      <c r="B17" s="44">
        <v>6936863.4146999996</v>
      </c>
      <c r="C17" s="46">
        <v>5.6342350420961473E-3</v>
      </c>
      <c r="D17" s="46">
        <v>8.8256371665695887E-4</v>
      </c>
      <c r="E17" s="47">
        <v>6116.8254689993337</v>
      </c>
    </row>
    <row r="18" spans="1:5" ht="18" customHeight="1" x14ac:dyDescent="0.35">
      <c r="A18" s="43">
        <v>2025</v>
      </c>
      <c r="B18" s="44">
        <v>7087972.0488469992</v>
      </c>
      <c r="C18" s="46">
        <v>2.1783423589800455E-2</v>
      </c>
      <c r="D18" s="46">
        <v>-2.7814130280578997E-4</v>
      </c>
      <c r="E18" s="47">
        <v>-1972.0062763122842</v>
      </c>
    </row>
    <row r="19" spans="1:5" s="134" customFormat="1" ht="18" customHeight="1" x14ac:dyDescent="0.35">
      <c r="A19" s="43">
        <v>2026</v>
      </c>
      <c r="B19" s="44">
        <v>7241228.7693354692</v>
      </c>
      <c r="C19" s="46">
        <v>2.1622083077119436E-2</v>
      </c>
      <c r="D19" s="46">
        <v>-1.2216030203174855E-3</v>
      </c>
      <c r="E19" s="47">
        <v>-8856.7263390757143</v>
      </c>
    </row>
    <row r="20" spans="1:5" s="154" customFormat="1" ht="18" customHeight="1" x14ac:dyDescent="0.35">
      <c r="A20" s="43">
        <v>2027</v>
      </c>
      <c r="B20" s="44">
        <v>7395627.0570288226</v>
      </c>
      <c r="C20" s="46">
        <v>2.1322111565813984E-2</v>
      </c>
      <c r="D20" s="46">
        <v>-2.2173712018312974E-3</v>
      </c>
      <c r="E20" s="47">
        <v>-16435.293602467515</v>
      </c>
    </row>
    <row r="21" spans="1:5" s="156" customFormat="1" ht="18" customHeight="1" x14ac:dyDescent="0.35">
      <c r="A21" s="43">
        <v>2028</v>
      </c>
      <c r="B21" s="44">
        <v>7550591.327599111</v>
      </c>
      <c r="C21" s="46">
        <v>2.0953499868954228E-2</v>
      </c>
      <c r="D21" s="46">
        <v>-3.1963401056314122E-3</v>
      </c>
      <c r="E21" s="47">
        <v>-24211.646538492292</v>
      </c>
    </row>
    <row r="22" spans="1:5" s="167" customFormat="1" ht="18" customHeight="1" x14ac:dyDescent="0.35">
      <c r="A22" s="43">
        <v>2029</v>
      </c>
      <c r="B22" s="44">
        <v>7706840.2408751016</v>
      </c>
      <c r="C22" s="46">
        <v>2.0693599546947494E-2</v>
      </c>
      <c r="D22" s="46">
        <v>-4.211903110734827E-3</v>
      </c>
      <c r="E22" s="47">
        <v>-32597.763003877364</v>
      </c>
    </row>
    <row r="23" spans="1:5" s="170" customFormat="1" ht="18" customHeight="1" x14ac:dyDescent="0.35">
      <c r="A23" s="43">
        <v>2030</v>
      </c>
      <c r="B23" s="44">
        <v>7864820.6432838514</v>
      </c>
      <c r="C23" s="46">
        <v>2.0498725479070279E-2</v>
      </c>
      <c r="D23" s="46">
        <v>-5.23987340420351E-3</v>
      </c>
      <c r="E23" s="47">
        <v>-41427.740633917972</v>
      </c>
    </row>
    <row r="24" spans="1:5" s="170" customFormat="1" ht="18" customHeight="1" x14ac:dyDescent="0.35">
      <c r="A24" s="43">
        <v>2031</v>
      </c>
      <c r="B24" s="44">
        <v>8024147.8497166904</v>
      </c>
      <c r="C24" s="46">
        <v>2.0258212317771918E-2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23"/>
      <c r="C28" s="123"/>
    </row>
    <row r="29" spans="1:5" ht="21.75" customHeight="1" x14ac:dyDescent="0.35">
      <c r="A29" s="3"/>
      <c r="B29" s="123"/>
      <c r="C29" s="123"/>
    </row>
    <row r="30" spans="1:5" ht="21.75" customHeight="1" x14ac:dyDescent="0.35">
      <c r="A30" s="240" t="str">
        <f>Headings!F44</f>
        <v>Page 44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41" t="str">
        <f>Headings!E45</f>
        <v>March 2022 Transit Property Tax Forecast</v>
      </c>
      <c r="B1" s="242"/>
      <c r="C1" s="242"/>
      <c r="D1" s="242"/>
      <c r="E1" s="242"/>
    </row>
    <row r="2" spans="1:7" ht="21.75" customHeight="1" x14ac:dyDescent="0.35">
      <c r="A2" s="241" t="s">
        <v>86</v>
      </c>
      <c r="B2" s="242"/>
      <c r="C2" s="242"/>
      <c r="D2" s="242"/>
      <c r="E2" s="242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7" s="53" customFormat="1" ht="18" customHeight="1" x14ac:dyDescent="0.35">
      <c r="A5" s="38">
        <v>2012</v>
      </c>
      <c r="B5" s="39">
        <v>23823382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2013</v>
      </c>
      <c r="B6" s="44">
        <v>23473405</v>
      </c>
      <c r="C6" s="46">
        <v>-1.4690483492226236E-2</v>
      </c>
      <c r="D6" s="46">
        <v>0</v>
      </c>
      <c r="E6" s="47">
        <v>0</v>
      </c>
    </row>
    <row r="7" spans="1:7" s="53" customFormat="1" ht="18" customHeight="1" x14ac:dyDescent="0.35">
      <c r="A7" s="43">
        <v>2014</v>
      </c>
      <c r="B7" s="44">
        <v>25426081.857224997</v>
      </c>
      <c r="C7" s="46">
        <v>8.3186774872456626E-2</v>
      </c>
      <c r="D7" s="46">
        <v>0</v>
      </c>
      <c r="E7" s="47">
        <v>0</v>
      </c>
      <c r="F7" s="58"/>
      <c r="G7" s="71"/>
    </row>
    <row r="8" spans="1:7" s="53" customFormat="1" ht="18" customHeight="1" x14ac:dyDescent="0.35">
      <c r="A8" s="43">
        <v>2015</v>
      </c>
      <c r="B8" s="44">
        <v>26253065</v>
      </c>
      <c r="C8" s="46">
        <v>3.2524993328455265E-2</v>
      </c>
      <c r="D8" s="46">
        <v>0</v>
      </c>
      <c r="E8" s="47">
        <v>0</v>
      </c>
    </row>
    <row r="9" spans="1:7" s="53" customFormat="1" ht="18" customHeight="1" x14ac:dyDescent="0.35">
      <c r="A9" s="43">
        <v>2016</v>
      </c>
      <c r="B9" s="44">
        <v>26951390</v>
      </c>
      <c r="C9" s="46">
        <v>2.6599751305228514E-2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23315897</v>
      </c>
      <c r="C10" s="46">
        <v>-0.13489074218435482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23641990</v>
      </c>
      <c r="C11" s="46">
        <v>1.3985865523423735E-2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29355710</v>
      </c>
      <c r="C12" s="46">
        <v>0.2416767793235679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30184815</v>
      </c>
      <c r="C13" s="46">
        <v>2.8243397962440797E-2</v>
      </c>
      <c r="D13" s="46">
        <v>0</v>
      </c>
      <c r="E13" s="47">
        <v>0</v>
      </c>
    </row>
    <row r="14" spans="1:7" s="53" customFormat="1" ht="18" customHeight="1" x14ac:dyDescent="0.35">
      <c r="A14" s="43">
        <v>2021</v>
      </c>
      <c r="B14" s="44">
        <v>30985949</v>
      </c>
      <c r="C14" s="46">
        <v>2.6540961075958158E-2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49">
        <v>31794564</v>
      </c>
      <c r="C15" s="55">
        <v>2.6096183144172835E-2</v>
      </c>
      <c r="D15" s="55">
        <v>1.4235019950741279E-3</v>
      </c>
      <c r="E15" s="77">
        <v>45195.289701454341</v>
      </c>
    </row>
    <row r="16" spans="1:7" s="53" customFormat="1" ht="18" customHeight="1" thickTop="1" x14ac:dyDescent="0.35">
      <c r="A16" s="43">
        <v>2023</v>
      </c>
      <c r="B16" s="44">
        <v>32515778.709839139</v>
      </c>
      <c r="C16" s="46">
        <v>2.2683585465714806E-2</v>
      </c>
      <c r="D16" s="46">
        <v>9.5474874626355621E-4</v>
      </c>
      <c r="E16" s="47">
        <v>31014.787627398968</v>
      </c>
    </row>
    <row r="17" spans="1:5" s="53" customFormat="1" ht="18" customHeight="1" x14ac:dyDescent="0.35">
      <c r="A17" s="43">
        <v>2024</v>
      </c>
      <c r="B17" s="44">
        <v>33241333.167780098</v>
      </c>
      <c r="C17" s="46">
        <v>2.2313919171845331E-2</v>
      </c>
      <c r="D17" s="46">
        <v>-4.4106923657194486E-5</v>
      </c>
      <c r="E17" s="47">
        <v>-1466.2376155257225</v>
      </c>
    </row>
    <row r="18" spans="1:5" ht="18" customHeight="1" x14ac:dyDescent="0.35">
      <c r="A18" s="43">
        <v>2025</v>
      </c>
      <c r="B18" s="44">
        <v>33968200.557655469</v>
      </c>
      <c r="C18" s="46">
        <v>2.1866372994326921E-2</v>
      </c>
      <c r="D18" s="46">
        <v>-1.1719050367052786E-3</v>
      </c>
      <c r="E18" s="47">
        <v>-39854.210671551526</v>
      </c>
    </row>
    <row r="19" spans="1:5" s="134" customFormat="1" ht="18" customHeight="1" x14ac:dyDescent="0.35">
      <c r="A19" s="43">
        <v>2026</v>
      </c>
      <c r="B19" s="44">
        <v>34705650.620057069</v>
      </c>
      <c r="C19" s="46">
        <v>2.1710012608701534E-2</v>
      </c>
      <c r="D19" s="46">
        <v>-2.0756891756098517E-3</v>
      </c>
      <c r="E19" s="47">
        <v>-72187.983139760792</v>
      </c>
    </row>
    <row r="20" spans="1:5" s="154" customFormat="1" ht="18" customHeight="1" x14ac:dyDescent="0.35">
      <c r="A20" s="43">
        <v>2027</v>
      </c>
      <c r="B20" s="44">
        <v>35448641.334220134</v>
      </c>
      <c r="C20" s="46">
        <v>2.1408349962863893E-2</v>
      </c>
      <c r="D20" s="46">
        <v>-3.0352064021345049E-3</v>
      </c>
      <c r="E20" s="47">
        <v>-107921.507174097</v>
      </c>
    </row>
    <row r="21" spans="1:5" s="156" customFormat="1" ht="18" customHeight="1" x14ac:dyDescent="0.35">
      <c r="A21" s="43">
        <v>2028</v>
      </c>
      <c r="B21" s="44">
        <v>36194819.92610161</v>
      </c>
      <c r="C21" s="46">
        <v>2.1049568158234555E-2</v>
      </c>
      <c r="D21" s="46">
        <v>-3.9689181101452142E-3</v>
      </c>
      <c r="E21" s="47">
        <v>-144226.70026078075</v>
      </c>
    </row>
    <row r="22" spans="1:5" s="167" customFormat="1" ht="18" customHeight="1" x14ac:dyDescent="0.35">
      <c r="A22" s="43">
        <v>2029</v>
      </c>
      <c r="B22" s="44">
        <v>36947259.873512618</v>
      </c>
      <c r="C22" s="46">
        <v>2.0788608672380526E-2</v>
      </c>
      <c r="D22" s="46">
        <v>-4.9449885972511209E-3</v>
      </c>
      <c r="E22" s="47">
        <v>-183611.73671858758</v>
      </c>
    </row>
    <row r="23" spans="1:5" s="170" customFormat="1" ht="18" customHeight="1" x14ac:dyDescent="0.35">
      <c r="A23" s="43">
        <v>2030</v>
      </c>
      <c r="B23" s="44">
        <v>37708408.779700771</v>
      </c>
      <c r="C23" s="46">
        <v>2.0600956844808449E-2</v>
      </c>
      <c r="D23" s="46">
        <v>-5.9249474582085959E-3</v>
      </c>
      <c r="E23" s="47">
        <v>-224751.98445138335</v>
      </c>
    </row>
    <row r="24" spans="1:5" s="170" customFormat="1" ht="18" customHeight="1" x14ac:dyDescent="0.35">
      <c r="A24" s="43">
        <v>2031</v>
      </c>
      <c r="B24" s="44">
        <v>38475947.330705233</v>
      </c>
      <c r="C24" s="46">
        <v>2.0354572782122826E-2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Headings!F45</f>
        <v>Page 45</v>
      </c>
      <c r="B30" s="243"/>
      <c r="C30" s="243"/>
      <c r="D30" s="243"/>
      <c r="E30" s="24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+Headings!E46</f>
        <v>March 2022 UTGO Bond Property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Headings!E50</f>
        <v>% Change from August 2021 Forecast</v>
      </c>
      <c r="E4" s="33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22460000</v>
      </c>
      <c r="C5" s="78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21040000</v>
      </c>
      <c r="C6" s="56">
        <v>-6.3223508459483546E-2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19630000</v>
      </c>
      <c r="C7" s="56">
        <v>-6.7015209125475317E-2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11620000</v>
      </c>
      <c r="C8" s="56">
        <v>-0.40804890473764643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16820000</v>
      </c>
      <c r="C9" s="56">
        <v>0.44750430292598975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16880000</v>
      </c>
      <c r="C10" s="56">
        <v>3.5671819262781401E-3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17300000</v>
      </c>
      <c r="C11" s="56">
        <v>2.4881516587677677E-2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17910000</v>
      </c>
      <c r="C12" s="56">
        <v>3.5260115606936315E-2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13620000</v>
      </c>
      <c r="C13" s="56">
        <v>-0.23953098827470687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13950000</v>
      </c>
      <c r="C14" s="56">
        <v>2.4229074889867919E-2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15670000</v>
      </c>
      <c r="C15" s="57">
        <v>0.12329749103942644</v>
      </c>
      <c r="D15" s="55">
        <v>-9.474292316580013E-2</v>
      </c>
      <c r="E15" s="77">
        <v>-1640000</v>
      </c>
    </row>
    <row r="16" spans="1:5" s="53" customFormat="1" ht="18" customHeight="1" thickTop="1" x14ac:dyDescent="0.35">
      <c r="A16" s="43">
        <v>2023</v>
      </c>
      <c r="B16" s="44">
        <v>19660000</v>
      </c>
      <c r="C16" s="56">
        <v>0.25462667517549464</v>
      </c>
      <c r="D16" s="46">
        <v>-0.16376010208421943</v>
      </c>
      <c r="E16" s="47">
        <v>-3850000</v>
      </c>
    </row>
    <row r="17" spans="1:5" s="53" customFormat="1" ht="18" customHeight="1" x14ac:dyDescent="0.35">
      <c r="A17" s="43">
        <v>2024</v>
      </c>
      <c r="B17" s="44">
        <v>16110000</v>
      </c>
      <c r="C17" s="56">
        <v>-0.18056968463886058</v>
      </c>
      <c r="D17" s="46">
        <v>0</v>
      </c>
      <c r="E17" s="47">
        <v>0</v>
      </c>
    </row>
    <row r="18" spans="1:5" ht="18" customHeight="1" x14ac:dyDescent="0.35">
      <c r="A18" s="43">
        <v>2025</v>
      </c>
      <c r="B18" s="44">
        <v>26910000</v>
      </c>
      <c r="C18" s="56">
        <v>0.67039106145251393</v>
      </c>
      <c r="D18" s="46">
        <v>0</v>
      </c>
      <c r="E18" s="47">
        <v>0</v>
      </c>
    </row>
    <row r="19" spans="1:5" s="134" customFormat="1" ht="18" customHeight="1" x14ac:dyDescent="0.35">
      <c r="A19" s="43">
        <v>2026</v>
      </c>
      <c r="B19" s="44">
        <v>42300000</v>
      </c>
      <c r="C19" s="56">
        <v>0.57190635451505023</v>
      </c>
      <c r="D19" s="46">
        <v>0</v>
      </c>
      <c r="E19" s="47">
        <v>0</v>
      </c>
    </row>
    <row r="20" spans="1:5" s="154" customFormat="1" ht="18" customHeight="1" x14ac:dyDescent="0.35">
      <c r="A20" s="43">
        <v>2027</v>
      </c>
      <c r="B20" s="44">
        <v>62220000</v>
      </c>
      <c r="C20" s="56">
        <v>0.47092198581560285</v>
      </c>
      <c r="D20" s="46">
        <v>0</v>
      </c>
      <c r="E20" s="47">
        <v>0</v>
      </c>
    </row>
    <row r="21" spans="1:5" s="156" customFormat="1" ht="18" customHeight="1" x14ac:dyDescent="0.35">
      <c r="A21" s="43">
        <v>2028</v>
      </c>
      <c r="B21" s="44">
        <v>89340000</v>
      </c>
      <c r="C21" s="56">
        <v>0.43587270973963355</v>
      </c>
      <c r="D21" s="46">
        <v>0</v>
      </c>
      <c r="E21" s="47">
        <v>0</v>
      </c>
    </row>
    <row r="22" spans="1:5" s="167" customFormat="1" ht="18" customHeight="1" x14ac:dyDescent="0.35">
      <c r="A22" s="43">
        <v>2029</v>
      </c>
      <c r="B22" s="44">
        <v>116150000</v>
      </c>
      <c r="C22" s="56">
        <v>0.30008954555630174</v>
      </c>
      <c r="D22" s="46">
        <v>0</v>
      </c>
      <c r="E22" s="47">
        <v>0</v>
      </c>
    </row>
    <row r="23" spans="1:5" s="170" customFormat="1" ht="18" customHeight="1" x14ac:dyDescent="0.35">
      <c r="A23" s="43">
        <v>2030</v>
      </c>
      <c r="B23" s="44">
        <v>123840000</v>
      </c>
      <c r="C23" s="56">
        <v>6.6207490314248885E-2</v>
      </c>
      <c r="D23" s="46">
        <v>0</v>
      </c>
      <c r="E23" s="47">
        <v>0</v>
      </c>
    </row>
    <row r="24" spans="1:5" s="170" customFormat="1" ht="18" customHeight="1" x14ac:dyDescent="0.35">
      <c r="A24" s="43">
        <v>2031</v>
      </c>
      <c r="B24" s="44">
        <v>123920000</v>
      </c>
      <c r="C24" s="56">
        <v>6.4599483204141883E-4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124</v>
      </c>
      <c r="B26" s="3"/>
      <c r="C26" s="3"/>
    </row>
    <row r="27" spans="1:5" s="170" customFormat="1" ht="21.75" customHeight="1" x14ac:dyDescent="0.35">
      <c r="A27" s="30" t="s">
        <v>263</v>
      </c>
      <c r="B27" s="3"/>
      <c r="C27" s="3"/>
    </row>
    <row r="28" spans="1:5" ht="21.75" customHeight="1" x14ac:dyDescent="0.35">
      <c r="A28" s="72" t="s">
        <v>255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40" t="str">
        <f>+Headings!F46</f>
        <v>Page 46</v>
      </c>
      <c r="B30" s="243"/>
      <c r="C30" s="243"/>
      <c r="D30" s="243"/>
      <c r="E30" s="242"/>
    </row>
    <row r="33" spans="1:8" ht="21.75" customHeight="1" x14ac:dyDescent="0.35">
      <c r="B33" s="7"/>
    </row>
    <row r="34" spans="1:8" ht="21.75" customHeight="1" x14ac:dyDescent="0.35">
      <c r="B34" s="7"/>
      <c r="H34" s="170"/>
    </row>
    <row r="35" spans="1:8" ht="21.75" customHeight="1" x14ac:dyDescent="0.35">
      <c r="A35" s="6"/>
      <c r="B35" s="7"/>
    </row>
    <row r="36" spans="1:8" ht="21.75" customHeight="1" x14ac:dyDescent="0.35">
      <c r="A36" s="6"/>
      <c r="B36" s="6"/>
    </row>
    <row r="37" spans="1:8" ht="21.75" customHeight="1" x14ac:dyDescent="0.35">
      <c r="A37" s="6"/>
      <c r="B37" s="6"/>
    </row>
    <row r="38" spans="1:8" ht="21.75" customHeight="1" x14ac:dyDescent="0.35">
      <c r="A38" s="6"/>
      <c r="B38" s="6"/>
    </row>
    <row r="39" spans="1:8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0" customWidth="1"/>
    <col min="2" max="2" width="22.7265625" style="160" customWidth="1"/>
    <col min="3" max="3" width="15.26953125" style="160" customWidth="1"/>
    <col min="4" max="4" width="20.6328125" style="161" customWidth="1"/>
    <col min="5" max="16384" width="10.7265625" style="161"/>
  </cols>
  <sheetData>
    <row r="1" spans="1:4" ht="23.4" x14ac:dyDescent="0.35">
      <c r="A1" s="241" t="str">
        <f>Headings!E47</f>
        <v>March 2022 King County Inflation + Population Index Forecast</v>
      </c>
      <c r="B1" s="241"/>
      <c r="C1" s="241"/>
      <c r="D1" s="241"/>
    </row>
    <row r="2" spans="1:4" ht="21.75" customHeight="1" x14ac:dyDescent="0.35">
      <c r="A2" s="241" t="s">
        <v>86</v>
      </c>
      <c r="B2" s="241"/>
      <c r="C2" s="241"/>
      <c r="D2" s="241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</row>
    <row r="5" spans="1:4" s="53" customFormat="1" ht="18" customHeight="1" x14ac:dyDescent="0.35">
      <c r="A5" s="38">
        <v>2012</v>
      </c>
      <c r="B5" s="78" t="s">
        <v>80</v>
      </c>
      <c r="C5" s="74" t="s">
        <v>80</v>
      </c>
      <c r="D5" s="82" t="s">
        <v>80</v>
      </c>
    </row>
    <row r="6" spans="1:4" s="53" customFormat="1" ht="18" customHeight="1" x14ac:dyDescent="0.35">
      <c r="A6" s="43">
        <v>2013</v>
      </c>
      <c r="B6" s="86" t="s">
        <v>80</v>
      </c>
      <c r="C6" s="114" t="s">
        <v>80</v>
      </c>
      <c r="D6" s="75" t="s">
        <v>80</v>
      </c>
    </row>
    <row r="7" spans="1:4" s="53" customFormat="1" ht="18" customHeight="1" x14ac:dyDescent="0.35">
      <c r="A7" s="43">
        <v>2014</v>
      </c>
      <c r="B7" s="86" t="s">
        <v>80</v>
      </c>
      <c r="C7" s="114" t="s">
        <v>80</v>
      </c>
      <c r="D7" s="75" t="s">
        <v>80</v>
      </c>
    </row>
    <row r="8" spans="1:4" s="53" customFormat="1" ht="18" customHeight="1" x14ac:dyDescent="0.35">
      <c r="A8" s="43">
        <v>2015</v>
      </c>
      <c r="B8" s="195">
        <v>1.040051713251938</v>
      </c>
      <c r="C8" s="114" t="s">
        <v>80</v>
      </c>
      <c r="D8" s="75">
        <v>0</v>
      </c>
    </row>
    <row r="9" spans="1:4" s="53" customFormat="1" ht="18" customHeight="1" x14ac:dyDescent="0.35">
      <c r="A9" s="43">
        <v>2016</v>
      </c>
      <c r="B9" s="195">
        <v>1.0301740202728205</v>
      </c>
      <c r="C9" s="45">
        <v>-9.8776929791175583E-3</v>
      </c>
      <c r="D9" s="75">
        <v>0</v>
      </c>
    </row>
    <row r="10" spans="1:4" s="53" customFormat="1" ht="18" customHeight="1" x14ac:dyDescent="0.35">
      <c r="A10" s="43">
        <v>2017</v>
      </c>
      <c r="B10" s="195">
        <v>1.045761618218219</v>
      </c>
      <c r="C10" s="45">
        <v>1.5587597945398546E-2</v>
      </c>
      <c r="D10" s="75">
        <v>0</v>
      </c>
    </row>
    <row r="11" spans="1:4" s="53" customFormat="1" ht="18" customHeight="1" x14ac:dyDescent="0.35">
      <c r="A11" s="43">
        <v>2018</v>
      </c>
      <c r="B11" s="195">
        <v>1.051940960155878</v>
      </c>
      <c r="C11" s="45">
        <v>6.1793419376590109E-3</v>
      </c>
      <c r="D11" s="75">
        <v>0</v>
      </c>
    </row>
    <row r="12" spans="1:4" s="53" customFormat="1" ht="18" customHeight="1" x14ac:dyDescent="0.35">
      <c r="A12" s="43">
        <v>2019</v>
      </c>
      <c r="B12" s="195">
        <v>1.0534871303362883</v>
      </c>
      <c r="C12" s="45">
        <v>1.5461701804102557E-3</v>
      </c>
      <c r="D12" s="75">
        <v>0</v>
      </c>
    </row>
    <row r="13" spans="1:4" s="53" customFormat="1" ht="18" customHeight="1" x14ac:dyDescent="0.35">
      <c r="A13" s="43">
        <v>2020</v>
      </c>
      <c r="B13" s="195">
        <v>1.0317000000000001</v>
      </c>
      <c r="C13" s="45">
        <v>-2.1787130336288207E-2</v>
      </c>
      <c r="D13" s="75">
        <v>0</v>
      </c>
    </row>
    <row r="14" spans="1:4" s="53" customFormat="1" ht="18" customHeight="1" x14ac:dyDescent="0.35">
      <c r="A14" s="43">
        <v>2021</v>
      </c>
      <c r="B14" s="195">
        <v>1.0248853857005675</v>
      </c>
      <c r="C14" s="45">
        <v>-6.8146142994325309E-3</v>
      </c>
      <c r="D14" s="75">
        <v>0</v>
      </c>
    </row>
    <row r="15" spans="1:4" s="53" customFormat="1" ht="18" customHeight="1" thickBot="1" x14ac:dyDescent="0.4">
      <c r="A15" s="48">
        <v>2022</v>
      </c>
      <c r="B15" s="196">
        <v>1.0741100980299536</v>
      </c>
      <c r="C15" s="50">
        <v>4.9224712329386078E-2</v>
      </c>
      <c r="D15" s="84">
        <v>-2.8604495375024186E-3</v>
      </c>
    </row>
    <row r="16" spans="1:4" s="53" customFormat="1" ht="18" customHeight="1" thickTop="1" x14ac:dyDescent="0.35">
      <c r="A16" s="43">
        <v>2023</v>
      </c>
      <c r="B16" s="195">
        <v>1.0751407935671631</v>
      </c>
      <c r="C16" s="45">
        <v>1.0306955372094695E-3</v>
      </c>
      <c r="D16" s="75">
        <v>3.434079356716313E-2</v>
      </c>
    </row>
    <row r="17" spans="1:4" s="53" customFormat="1" ht="18" customHeight="1" x14ac:dyDescent="0.35">
      <c r="A17" s="43">
        <v>2024</v>
      </c>
      <c r="B17" s="195">
        <v>1.0459220807690264</v>
      </c>
      <c r="C17" s="45">
        <v>-2.9218712798136703E-2</v>
      </c>
      <c r="D17" s="75">
        <v>1.1059561336534962E-2</v>
      </c>
    </row>
    <row r="18" spans="1:4" ht="18" customHeight="1" x14ac:dyDescent="0.35">
      <c r="A18" s="43">
        <v>2025</v>
      </c>
      <c r="B18" s="195">
        <v>1.0380642531138673</v>
      </c>
      <c r="C18" s="45">
        <v>-7.8578276551590776E-3</v>
      </c>
      <c r="D18" s="75">
        <v>3.4705788888214073E-3</v>
      </c>
    </row>
    <row r="19" spans="1:4" ht="18" customHeight="1" x14ac:dyDescent="0.35">
      <c r="A19" s="43">
        <v>2026</v>
      </c>
      <c r="B19" s="195">
        <v>1.0351095052905177</v>
      </c>
      <c r="C19" s="45">
        <v>-2.9547478233495905E-3</v>
      </c>
      <c r="D19" s="75">
        <v>1.6340758065089833E-3</v>
      </c>
    </row>
    <row r="20" spans="1:4" ht="18" customHeight="1" x14ac:dyDescent="0.35">
      <c r="A20" s="43">
        <v>2027</v>
      </c>
      <c r="B20" s="195">
        <v>1.0334431010856033</v>
      </c>
      <c r="C20" s="45">
        <v>-1.6664042049143735E-3</v>
      </c>
      <c r="D20" s="75">
        <v>4.3424178037065886E-4</v>
      </c>
    </row>
    <row r="21" spans="1:4" ht="18" customHeight="1" x14ac:dyDescent="0.35">
      <c r="A21" s="43">
        <v>2028</v>
      </c>
      <c r="B21" s="195">
        <v>1.0350493614331315</v>
      </c>
      <c r="C21" s="45">
        <v>1.6062603475281989E-3</v>
      </c>
      <c r="D21" s="75">
        <v>1.8975197542845379E-3</v>
      </c>
    </row>
    <row r="22" spans="1:4" s="167" customFormat="1" ht="18" customHeight="1" x14ac:dyDescent="0.35">
      <c r="A22" s="43">
        <v>2029</v>
      </c>
      <c r="B22" s="195">
        <v>1.0353637582199233</v>
      </c>
      <c r="C22" s="45">
        <v>3.1439678679179295E-4</v>
      </c>
      <c r="D22" s="75">
        <v>2.491799489374058E-3</v>
      </c>
    </row>
    <row r="23" spans="1:4" s="170" customFormat="1" ht="18" customHeight="1" x14ac:dyDescent="0.35">
      <c r="A23" s="43">
        <v>2030</v>
      </c>
      <c r="B23" s="195">
        <v>1.0349232494025487</v>
      </c>
      <c r="C23" s="45">
        <v>-4.4050881737467407E-4</v>
      </c>
      <c r="D23" s="75">
        <v>2.3409837891115171E-3</v>
      </c>
    </row>
    <row r="24" spans="1:4" s="170" customFormat="1" ht="18" customHeight="1" x14ac:dyDescent="0.35">
      <c r="A24" s="43">
        <v>2031</v>
      </c>
      <c r="B24" s="195">
        <v>1.0354582324132817</v>
      </c>
      <c r="C24" s="45">
        <v>5.3498301073306997E-4</v>
      </c>
      <c r="D24" s="75" t="s">
        <v>274</v>
      </c>
    </row>
    <row r="25" spans="1:4" ht="21.75" customHeight="1" x14ac:dyDescent="0.35">
      <c r="A25" s="25" t="s">
        <v>4</v>
      </c>
      <c r="B25" s="3"/>
      <c r="C25" s="3"/>
      <c r="D25" s="170"/>
    </row>
    <row r="26" spans="1:4" ht="21.75" customHeight="1" x14ac:dyDescent="0.35">
      <c r="A26" s="30" t="s">
        <v>246</v>
      </c>
      <c r="B26" s="3"/>
      <c r="C26" s="3"/>
      <c r="D26" s="170"/>
    </row>
    <row r="27" spans="1:4" ht="21.75" customHeight="1" x14ac:dyDescent="0.35">
      <c r="A27" s="72" t="s">
        <v>248</v>
      </c>
      <c r="B27" s="3"/>
      <c r="C27" s="3"/>
      <c r="D27" s="170"/>
    </row>
    <row r="28" spans="1:4" ht="21.75" customHeight="1" x14ac:dyDescent="0.35">
      <c r="A28" s="72" t="s">
        <v>247</v>
      </c>
      <c r="B28" s="3"/>
      <c r="C28" s="3"/>
      <c r="D28" s="170"/>
    </row>
    <row r="29" spans="1:4" ht="21.75" customHeight="1" x14ac:dyDescent="0.35">
      <c r="A29" s="3"/>
      <c r="B29" s="170"/>
      <c r="C29" s="170"/>
      <c r="D29" s="170"/>
    </row>
    <row r="30" spans="1:4" ht="21.75" customHeight="1" x14ac:dyDescent="0.35">
      <c r="A30" s="240" t="str">
        <f>Headings!H47</f>
        <v>Page 47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40" customWidth="1"/>
    <col min="2" max="3" width="22.453125" style="140" customWidth="1"/>
    <col min="4" max="16384" width="10.7265625" style="141"/>
  </cols>
  <sheetData>
    <row r="1" spans="1:4" ht="21.75" customHeight="1" x14ac:dyDescent="0.35">
      <c r="A1" s="251"/>
      <c r="B1" s="251"/>
      <c r="C1" s="251"/>
    </row>
    <row r="2" spans="1:4" ht="22.5" customHeight="1" x14ac:dyDescent="0.35">
      <c r="A2" s="251" t="s">
        <v>192</v>
      </c>
      <c r="B2" s="251"/>
      <c r="C2" s="251"/>
    </row>
    <row r="4" spans="1:4" s="22" customFormat="1" ht="21.75" customHeight="1" x14ac:dyDescent="0.35">
      <c r="A4" s="150" t="s">
        <v>24</v>
      </c>
      <c r="B4" s="151" t="s">
        <v>83</v>
      </c>
      <c r="C4" s="152" t="s">
        <v>282</v>
      </c>
      <c r="D4" s="142"/>
    </row>
    <row r="5" spans="1:4" s="53" customFormat="1" ht="18" customHeight="1" x14ac:dyDescent="0.35">
      <c r="A5" s="188" t="s">
        <v>241</v>
      </c>
      <c r="B5" s="189">
        <v>44561</v>
      </c>
      <c r="C5" s="190">
        <v>19676.067814719238</v>
      </c>
      <c r="D5" s="58"/>
    </row>
    <row r="6" spans="1:4" s="53" customFormat="1" ht="18" customHeight="1" x14ac:dyDescent="0.35">
      <c r="A6" s="188" t="s">
        <v>275</v>
      </c>
      <c r="B6" s="189">
        <v>44561</v>
      </c>
      <c r="C6" s="190">
        <v>17490.529902388018</v>
      </c>
      <c r="D6" s="58"/>
    </row>
    <row r="7" spans="1:4" s="53" customFormat="1" ht="18" customHeight="1" x14ac:dyDescent="0.35">
      <c r="A7" s="188" t="s">
        <v>277</v>
      </c>
      <c r="B7" s="189">
        <v>44926</v>
      </c>
      <c r="C7" s="190">
        <v>25797.857057284029</v>
      </c>
      <c r="D7" s="58"/>
    </row>
    <row r="8" spans="1:4" s="53" customFormat="1" ht="36" x14ac:dyDescent="0.35">
      <c r="A8" s="219" t="s">
        <v>244</v>
      </c>
      <c r="B8" s="189">
        <v>45291</v>
      </c>
      <c r="C8" s="190">
        <v>23284.384681374231</v>
      </c>
      <c r="D8" s="58"/>
    </row>
    <row r="9" spans="1:4" s="53" customFormat="1" ht="18" x14ac:dyDescent="0.35">
      <c r="A9" s="218" t="s">
        <v>276</v>
      </c>
      <c r="B9" s="147">
        <v>45291</v>
      </c>
      <c r="C9" s="175">
        <v>7214.558198730384</v>
      </c>
      <c r="D9" s="58"/>
    </row>
    <row r="10" spans="1:4" s="53" customFormat="1" ht="18" customHeight="1" x14ac:dyDescent="0.35">
      <c r="A10" s="146"/>
      <c r="B10" s="96"/>
      <c r="C10" s="45"/>
      <c r="D10" s="58"/>
    </row>
    <row r="11" spans="1:4" s="53" customFormat="1" ht="21.75" customHeight="1" x14ac:dyDescent="0.35">
      <c r="A11" s="149" t="s">
        <v>103</v>
      </c>
      <c r="B11" s="96"/>
      <c r="C11" s="45"/>
      <c r="D11" s="58"/>
    </row>
    <row r="12" spans="1:4" s="53" customFormat="1" ht="18" customHeight="1" x14ac:dyDescent="0.35">
      <c r="A12" s="146" t="s">
        <v>62</v>
      </c>
      <c r="B12" s="96"/>
      <c r="C12" s="45"/>
      <c r="D12" s="58"/>
    </row>
    <row r="13" spans="1:4" s="53" customFormat="1" ht="18" customHeight="1" x14ac:dyDescent="0.35">
      <c r="A13" s="153" t="s">
        <v>283</v>
      </c>
      <c r="B13" s="96"/>
      <c r="C13" s="45"/>
      <c r="D13" s="58"/>
    </row>
    <row r="14" spans="1:4" s="53" customFormat="1" ht="18" customHeight="1" x14ac:dyDescent="0.35">
      <c r="A14" s="146"/>
      <c r="B14" s="96"/>
      <c r="C14" s="45"/>
      <c r="D14" s="58"/>
    </row>
    <row r="15" spans="1:4" s="53" customFormat="1" ht="21.75" customHeight="1" x14ac:dyDescent="0.35">
      <c r="A15" s="149" t="s">
        <v>120</v>
      </c>
      <c r="B15" s="96"/>
      <c r="C15" s="45"/>
      <c r="D15" s="58"/>
    </row>
    <row r="16" spans="1:4" s="53" customFormat="1" ht="18" customHeight="1" x14ac:dyDescent="0.35">
      <c r="A16" s="146" t="s">
        <v>29</v>
      </c>
      <c r="B16" s="96"/>
      <c r="C16" s="45"/>
      <c r="D16" s="58"/>
    </row>
    <row r="17" spans="1:4" s="53" customFormat="1" ht="18" customHeight="1" x14ac:dyDescent="0.35">
      <c r="A17" s="146" t="s">
        <v>188</v>
      </c>
      <c r="B17" s="96"/>
      <c r="C17" s="45"/>
      <c r="D17" s="58"/>
    </row>
    <row r="18" spans="1:4" s="53" customFormat="1" ht="18" customHeight="1" x14ac:dyDescent="0.35">
      <c r="A18" s="153" t="s">
        <v>222</v>
      </c>
      <c r="B18" s="96"/>
      <c r="C18" s="45"/>
      <c r="D18" s="58"/>
    </row>
    <row r="19" spans="1:4" s="53" customFormat="1" ht="18" customHeight="1" x14ac:dyDescent="0.35">
      <c r="A19" s="153" t="s">
        <v>223</v>
      </c>
      <c r="B19" s="96"/>
      <c r="C19" s="45"/>
      <c r="D19" s="58"/>
    </row>
    <row r="20" spans="1:4" s="53" customFormat="1" ht="18" customHeight="1" x14ac:dyDescent="0.35">
      <c r="A20" s="153" t="s">
        <v>284</v>
      </c>
      <c r="B20" s="96"/>
      <c r="C20" s="45"/>
      <c r="D20" s="58"/>
    </row>
    <row r="21" spans="1:4" s="53" customFormat="1" ht="18" customHeight="1" x14ac:dyDescent="0.35">
      <c r="A21" s="146"/>
      <c r="B21" s="96"/>
      <c r="C21" s="45"/>
      <c r="D21" s="58"/>
    </row>
    <row r="22" spans="1:4" s="53" customFormat="1" ht="21.75" customHeight="1" x14ac:dyDescent="0.35">
      <c r="A22" s="149" t="s">
        <v>136</v>
      </c>
      <c r="B22" s="96"/>
      <c r="C22" s="45"/>
      <c r="D22" s="58"/>
    </row>
    <row r="23" spans="1:4" s="53" customFormat="1" ht="18" customHeight="1" x14ac:dyDescent="0.35">
      <c r="A23" s="153" t="s">
        <v>285</v>
      </c>
      <c r="B23" s="143"/>
      <c r="C23" s="114"/>
      <c r="D23" s="58"/>
    </row>
    <row r="24" spans="1:4" ht="18" customHeight="1" x14ac:dyDescent="0.35">
      <c r="A24" s="146" t="s">
        <v>138</v>
      </c>
      <c r="B24" s="143"/>
      <c r="C24" s="114"/>
      <c r="D24" s="10"/>
    </row>
    <row r="25" spans="1:4" ht="18" customHeight="1" x14ac:dyDescent="0.35">
      <c r="A25" s="43"/>
      <c r="B25" s="143"/>
      <c r="C25" s="114"/>
      <c r="D25" s="10"/>
    </row>
    <row r="26" spans="1:4" ht="21.75" customHeight="1" x14ac:dyDescent="0.35">
      <c r="A26" s="148" t="s">
        <v>69</v>
      </c>
      <c r="B26" s="144"/>
      <c r="C26" s="144"/>
      <c r="D26" s="10"/>
    </row>
    <row r="27" spans="1:4" ht="18" customHeight="1" x14ac:dyDescent="0.35">
      <c r="A27" s="145" t="s">
        <v>8</v>
      </c>
      <c r="B27" s="144"/>
      <c r="C27" s="144"/>
      <c r="D27" s="10"/>
    </row>
    <row r="28" spans="1:4" ht="18" customHeight="1" x14ac:dyDescent="0.35">
      <c r="A28" s="145" t="s">
        <v>203</v>
      </c>
      <c r="B28" s="144"/>
      <c r="C28" s="144"/>
      <c r="D28" s="10"/>
    </row>
    <row r="29" spans="1:4" ht="30" customHeight="1" x14ac:dyDescent="0.35">
      <c r="A29" s="3"/>
      <c r="B29" s="141"/>
      <c r="C29" s="141"/>
    </row>
    <row r="30" spans="1:4" ht="21.75" customHeight="1" x14ac:dyDescent="0.35">
      <c r="A30" s="240" t="str">
        <f>Headings!H48</f>
        <v>Page 48</v>
      </c>
      <c r="B30" s="240"/>
      <c r="C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1"/>
  <sheetViews>
    <sheetView zoomScale="75" zoomScaleNormal="75" workbookViewId="0"/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12" t="s">
        <v>268</v>
      </c>
      <c r="B1" s="20" t="s">
        <v>90</v>
      </c>
      <c r="C1" s="20" t="s">
        <v>89</v>
      </c>
      <c r="D1" s="20" t="s">
        <v>91</v>
      </c>
      <c r="E1" s="20" t="s">
        <v>92</v>
      </c>
    </row>
    <row r="2" spans="1:8" x14ac:dyDescent="0.35">
      <c r="A2" s="12" t="s">
        <v>268</v>
      </c>
      <c r="B2" s="12">
        <v>2022</v>
      </c>
      <c r="C2" s="10" t="s">
        <v>61</v>
      </c>
      <c r="D2" s="12" t="s">
        <v>90</v>
      </c>
      <c r="E2" s="12" t="str">
        <f>CONCATENATE(Headings!A2," ",Headings!B2," ",Headings!C2," ",Headings!D2)</f>
        <v>March 2022 Countywide Assessed Value Forecast</v>
      </c>
      <c r="F2" s="12" t="str">
        <f>H2</f>
        <v>Page 2</v>
      </c>
      <c r="G2" s="12" t="str">
        <f>CONCATENATE(A2," ",B2," ",D2," ",H2)</f>
        <v>March 2022 Forecast Page 2</v>
      </c>
      <c r="H2" s="12" t="s">
        <v>63</v>
      </c>
    </row>
    <row r="3" spans="1:8" x14ac:dyDescent="0.35">
      <c r="A3" s="12" t="s">
        <v>268</v>
      </c>
      <c r="B3" s="12">
        <v>2022</v>
      </c>
      <c r="C3" s="10" t="s">
        <v>76</v>
      </c>
      <c r="D3" s="12" t="s">
        <v>90</v>
      </c>
      <c r="E3" s="12" t="str">
        <f>CONCATENATE(Headings!A3," ",Headings!B3," ",Headings!C3," ",Headings!D3)</f>
        <v>March 2022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March 2022 Forecast Page 3</v>
      </c>
      <c r="H3" s="12" t="s">
        <v>64</v>
      </c>
    </row>
    <row r="4" spans="1:8" x14ac:dyDescent="0.35">
      <c r="A4" s="12" t="s">
        <v>268</v>
      </c>
      <c r="B4" s="12">
        <v>2022</v>
      </c>
      <c r="C4" s="10" t="s">
        <v>97</v>
      </c>
      <c r="D4" s="12" t="s">
        <v>90</v>
      </c>
      <c r="E4" s="12" t="str">
        <f>CONCATENATE(Headings!A4," ",Headings!B4," ",Headings!C4," ",Headings!D4)</f>
        <v>March 2022 Countywide New Construction Forecast</v>
      </c>
      <c r="F4" s="12" t="str">
        <f t="shared" si="0"/>
        <v>Page 4</v>
      </c>
      <c r="G4" s="12" t="str">
        <f t="shared" si="1"/>
        <v>March 2022 Forecast Page 4</v>
      </c>
      <c r="H4" s="12" t="s">
        <v>65</v>
      </c>
    </row>
    <row r="5" spans="1:8" x14ac:dyDescent="0.35">
      <c r="A5" s="12" t="s">
        <v>268</v>
      </c>
      <c r="B5" s="12">
        <v>2022</v>
      </c>
      <c r="C5" s="10" t="s">
        <v>75</v>
      </c>
      <c r="D5" s="12" t="s">
        <v>90</v>
      </c>
      <c r="E5" s="12" t="str">
        <f>CONCATENATE(Headings!A5," ",Headings!B5," ",Headings!C5," ",Headings!D5)</f>
        <v>March 2022 Unincorporated New Construction Forecast</v>
      </c>
      <c r="F5" s="12" t="str">
        <f t="shared" si="0"/>
        <v>Page 5</v>
      </c>
      <c r="G5" s="12" t="str">
        <f t="shared" si="1"/>
        <v>March 2022 Forecast Page 5</v>
      </c>
      <c r="H5" s="12" t="s">
        <v>66</v>
      </c>
    </row>
    <row r="6" spans="1:8" x14ac:dyDescent="0.35">
      <c r="A6" s="12" t="s">
        <v>268</v>
      </c>
      <c r="B6" s="12">
        <v>2022</v>
      </c>
      <c r="C6" s="10" t="s">
        <v>23</v>
      </c>
      <c r="D6" s="12" t="s">
        <v>90</v>
      </c>
      <c r="E6" s="12" t="str">
        <f>CONCATENATE(Headings!A6," ",Headings!B6," ",Headings!C6," ",Headings!D6)</f>
        <v>March 2022 King County Sales and Use Taxbase Forecast</v>
      </c>
      <c r="F6" s="12" t="str">
        <f t="shared" si="0"/>
        <v>Page 6</v>
      </c>
      <c r="G6" s="12" t="str">
        <f t="shared" si="1"/>
        <v>March 2022 Forecast Page 6</v>
      </c>
      <c r="H6" s="12" t="s">
        <v>15</v>
      </c>
    </row>
    <row r="7" spans="1:8" x14ac:dyDescent="0.35">
      <c r="A7" s="12" t="s">
        <v>268</v>
      </c>
      <c r="B7" s="12">
        <v>2022</v>
      </c>
      <c r="C7" s="10" t="s">
        <v>88</v>
      </c>
      <c r="D7" s="12" t="s">
        <v>90</v>
      </c>
      <c r="E7" s="12" t="str">
        <f>CONCATENATE(Headings!A7," ",Headings!B7," ",Headings!C7," ",Headings!D7)</f>
        <v>March 2022 Local and Option Sales Tax Forecast</v>
      </c>
      <c r="F7" s="12" t="str">
        <f t="shared" si="0"/>
        <v>Page 7</v>
      </c>
      <c r="G7" s="12" t="str">
        <f t="shared" si="1"/>
        <v>March 2022 Forecast Page 7</v>
      </c>
      <c r="H7" s="12" t="s">
        <v>116</v>
      </c>
    </row>
    <row r="8" spans="1:8" x14ac:dyDescent="0.35">
      <c r="A8" s="12" t="s">
        <v>268</v>
      </c>
      <c r="B8" s="12">
        <v>2022</v>
      </c>
      <c r="C8" s="10" t="s">
        <v>44</v>
      </c>
      <c r="D8" s="12" t="s">
        <v>90</v>
      </c>
      <c r="E8" s="12" t="str">
        <f>CONCATENATE(Headings!A8," ",Headings!B8," ",Headings!C8," ",Headings!D8)</f>
        <v>March 2022 Metro Transit Sales Tax Forecast</v>
      </c>
      <c r="F8" s="12" t="str">
        <f t="shared" si="0"/>
        <v>Page 8</v>
      </c>
      <c r="G8" s="12" t="str">
        <f t="shared" si="1"/>
        <v>March 2022 Forecast Page 8</v>
      </c>
      <c r="H8" s="12" t="s">
        <v>117</v>
      </c>
    </row>
    <row r="9" spans="1:8" x14ac:dyDescent="0.35">
      <c r="A9" s="12" t="s">
        <v>268</v>
      </c>
      <c r="B9" s="12">
        <v>2022</v>
      </c>
      <c r="C9" s="10" t="s">
        <v>32</v>
      </c>
      <c r="D9" s="12" t="s">
        <v>90</v>
      </c>
      <c r="E9" s="12" t="str">
        <f>CONCATENATE(Headings!A9," ",Headings!B9," ",Headings!C9," ",Headings!D9)</f>
        <v>March 2022 Mental Health Sales Tax Forecast</v>
      </c>
      <c r="F9" s="12" t="str">
        <f t="shared" si="0"/>
        <v>Page 9</v>
      </c>
      <c r="G9" s="12" t="str">
        <f t="shared" si="1"/>
        <v>March 2022 Forecast Page 9</v>
      </c>
      <c r="H9" s="12" t="s">
        <v>118</v>
      </c>
    </row>
    <row r="10" spans="1:8" x14ac:dyDescent="0.35">
      <c r="A10" s="12" t="s">
        <v>268</v>
      </c>
      <c r="B10" s="12">
        <v>2022</v>
      </c>
      <c r="C10" s="10" t="s">
        <v>87</v>
      </c>
      <c r="D10" s="12" t="s">
        <v>90</v>
      </c>
      <c r="E10" s="12" t="str">
        <f>CONCATENATE(Headings!A10," ",Headings!B10," ",Headings!C10," ",Headings!D10)</f>
        <v>March 2022 Criminal Justice Sales Tax Forecast</v>
      </c>
      <c r="F10" s="12" t="str">
        <f t="shared" si="0"/>
        <v>Page 10</v>
      </c>
      <c r="G10" s="12" t="str">
        <f t="shared" si="1"/>
        <v>March 2022 Forecast Page 10</v>
      </c>
      <c r="H10" s="12" t="s">
        <v>84</v>
      </c>
    </row>
    <row r="11" spans="1:8" x14ac:dyDescent="0.35">
      <c r="A11" s="12" t="s">
        <v>268</v>
      </c>
      <c r="B11" s="12">
        <v>2022</v>
      </c>
      <c r="C11" s="10" t="s">
        <v>249</v>
      </c>
      <c r="D11" s="12" t="s">
        <v>90</v>
      </c>
      <c r="E11" s="12" t="str">
        <f>CONCATENATE(Headings!A11," ",Headings!B11," ",Headings!C11," ",Headings!D11)</f>
        <v>March 2022 Health Through Housing Sales Tax Forecast</v>
      </c>
      <c r="F11" s="12" t="str">
        <f t="shared" ref="F11" si="2">H11</f>
        <v>Page 11</v>
      </c>
      <c r="G11" s="12" t="str">
        <f t="shared" ref="G11" si="3">CONCATENATE(A11," ",B11," ",D11," ",H11)</f>
        <v>March 2022 Forecast Page 11</v>
      </c>
      <c r="H11" s="12" t="s">
        <v>70</v>
      </c>
    </row>
    <row r="12" spans="1:8" x14ac:dyDescent="0.35">
      <c r="A12" s="12" t="s">
        <v>268</v>
      </c>
      <c r="B12" s="12">
        <v>2022</v>
      </c>
      <c r="C12" s="10" t="s">
        <v>101</v>
      </c>
      <c r="D12" s="12" t="s">
        <v>90</v>
      </c>
      <c r="E12" s="12" t="str">
        <f>CONCATENATE(Headings!A12," ",Headings!B12," ",Headings!C12," ",Headings!D12)</f>
        <v>March 2022 Hotel Sales Tax Forecast</v>
      </c>
      <c r="F12" s="12" t="str">
        <f t="shared" si="0"/>
        <v>Page 12</v>
      </c>
      <c r="G12" s="12" t="str">
        <f t="shared" si="1"/>
        <v>March 2022 Forecast Page 12</v>
      </c>
      <c r="H12" s="12" t="s">
        <v>71</v>
      </c>
    </row>
    <row r="13" spans="1:8" x14ac:dyDescent="0.35">
      <c r="A13" s="12" t="s">
        <v>268</v>
      </c>
      <c r="B13" s="12">
        <v>2022</v>
      </c>
      <c r="C13" s="10" t="s">
        <v>226</v>
      </c>
      <c r="D13" s="12" t="s">
        <v>90</v>
      </c>
      <c r="E13" s="12" t="str">
        <f>CONCATENATE(Headings!A13," ",Headings!B13," ",Headings!C13," ",Headings!D13)</f>
        <v>March 2022 Hotel Tax (HB 2015) Forecast</v>
      </c>
      <c r="F13" s="12" t="str">
        <f>H13</f>
        <v>Page 13</v>
      </c>
      <c r="G13" s="12" t="str">
        <f>CONCATENATE(A13," ",B13," ",D13," ",H13)</f>
        <v>March 2022 Forecast Page 13</v>
      </c>
      <c r="H13" s="12" t="s">
        <v>72</v>
      </c>
    </row>
    <row r="14" spans="1:8" x14ac:dyDescent="0.35">
      <c r="A14" s="12" t="s">
        <v>268</v>
      </c>
      <c r="B14" s="12">
        <v>2022</v>
      </c>
      <c r="C14" s="10" t="s">
        <v>96</v>
      </c>
      <c r="D14" s="12" t="s">
        <v>90</v>
      </c>
      <c r="E14" s="12" t="str">
        <f>CONCATENATE(Headings!A14," ",Headings!B14," ",Headings!C14," ",Headings!D14)</f>
        <v>March 2022 Rental Car Sales Tax Forecast</v>
      </c>
      <c r="F14" s="12" t="str">
        <f t="shared" si="0"/>
        <v>Page 14</v>
      </c>
      <c r="G14" s="12" t="str">
        <f t="shared" si="1"/>
        <v>March 2022 Forecast Page 14</v>
      </c>
      <c r="H14" s="12" t="s">
        <v>73</v>
      </c>
    </row>
    <row r="15" spans="1:8" x14ac:dyDescent="0.35">
      <c r="A15" s="12" t="s">
        <v>268</v>
      </c>
      <c r="B15" s="12">
        <v>2022</v>
      </c>
      <c r="C15" s="10" t="s">
        <v>107</v>
      </c>
      <c r="D15" s="12" t="s">
        <v>90</v>
      </c>
      <c r="E15" s="12" t="str">
        <f>CONCATENATE(Headings!A15," ",Headings!B15," ",Headings!C15," ",Headings!D15)</f>
        <v>March 2022 Real Estate Excise Tax (REET 1) Forecast</v>
      </c>
      <c r="F15" s="12" t="str">
        <f t="shared" si="0"/>
        <v>Page 15</v>
      </c>
      <c r="G15" s="12" t="str">
        <f t="shared" si="1"/>
        <v>March 2022 Forecast Page 15</v>
      </c>
      <c r="H15" s="12" t="s">
        <v>74</v>
      </c>
    </row>
    <row r="16" spans="1:8" x14ac:dyDescent="0.35">
      <c r="A16" s="12" t="s">
        <v>268</v>
      </c>
      <c r="B16" s="12">
        <v>2022</v>
      </c>
      <c r="C16" s="10" t="s">
        <v>106</v>
      </c>
      <c r="D16" s="12" t="s">
        <v>90</v>
      </c>
      <c r="E16" s="12" t="str">
        <f>CONCATENATE(Headings!A16," ",Headings!B16," ",Headings!C16," ",Headings!D16)</f>
        <v>March 2022 Investment Pool Nominal Rate of Return Forecast</v>
      </c>
      <c r="F16" s="12" t="str">
        <f t="shared" si="0"/>
        <v>Page 16</v>
      </c>
      <c r="G16" s="12" t="str">
        <f t="shared" si="1"/>
        <v>March 2022 Forecast Page 16</v>
      </c>
      <c r="H16" s="12" t="s">
        <v>50</v>
      </c>
    </row>
    <row r="17" spans="1:8" x14ac:dyDescent="0.35">
      <c r="A17" s="12" t="s">
        <v>268</v>
      </c>
      <c r="B17" s="12">
        <v>2022</v>
      </c>
      <c r="C17" s="10" t="s">
        <v>55</v>
      </c>
      <c r="D17" s="12" t="s">
        <v>90</v>
      </c>
      <c r="E17" s="12" t="str">
        <f>CONCATENATE(Headings!A17," ",Headings!B17," ",Headings!C17," ",Headings!D17)</f>
        <v>March 2022 Investment Pool Real Rate of Return Forecast</v>
      </c>
      <c r="F17" s="12" t="str">
        <f t="shared" si="0"/>
        <v>Page 17</v>
      </c>
      <c r="G17" s="12" t="str">
        <f t="shared" si="1"/>
        <v>March 2022 Forecast Page 17</v>
      </c>
      <c r="H17" s="12" t="s">
        <v>51</v>
      </c>
    </row>
    <row r="18" spans="1:8" x14ac:dyDescent="0.35">
      <c r="A18" s="12" t="s">
        <v>268</v>
      </c>
      <c r="B18" s="12">
        <v>2022</v>
      </c>
      <c r="C18" s="10" t="s">
        <v>57</v>
      </c>
      <c r="D18" s="12" t="s">
        <v>90</v>
      </c>
      <c r="E18" s="12" t="str">
        <f>CONCATENATE(Headings!A18," ",Headings!B18," ",Headings!C18," ",Headings!D18)</f>
        <v>March 2022 National CPI-U Forecast</v>
      </c>
      <c r="F18" s="12" t="str">
        <f t="shared" si="0"/>
        <v>Page 18</v>
      </c>
      <c r="G18" s="12" t="str">
        <f t="shared" si="1"/>
        <v>March 2022 Forecast Page 18</v>
      </c>
      <c r="H18" s="12" t="s">
        <v>45</v>
      </c>
    </row>
    <row r="19" spans="1:8" x14ac:dyDescent="0.35">
      <c r="A19" s="12" t="s">
        <v>268</v>
      </c>
      <c r="B19" s="12">
        <v>2022</v>
      </c>
      <c r="C19" s="10" t="s">
        <v>9</v>
      </c>
      <c r="D19" s="12" t="s">
        <v>90</v>
      </c>
      <c r="E19" s="12" t="str">
        <f>CONCATENATE(Headings!A19," ",Headings!B19," ",Headings!C19," ",Headings!D19)</f>
        <v>March 2022 National CPI-W Forecast</v>
      </c>
      <c r="F19" s="12" t="str">
        <f t="shared" si="0"/>
        <v>Page 19</v>
      </c>
      <c r="G19" s="12" t="str">
        <f t="shared" si="1"/>
        <v>March 2022 Forecast Page 19</v>
      </c>
      <c r="H19" s="12" t="s">
        <v>46</v>
      </c>
    </row>
    <row r="20" spans="1:8" x14ac:dyDescent="0.35">
      <c r="A20" s="12" t="s">
        <v>268</v>
      </c>
      <c r="B20" s="12">
        <v>2022</v>
      </c>
      <c r="C20" s="10" t="s">
        <v>5</v>
      </c>
      <c r="D20" s="12" t="s">
        <v>90</v>
      </c>
      <c r="E20" s="12" t="str">
        <f>CONCATENATE(Headings!A20," ",Headings!B20," ",Headings!C20," ",Headings!D20)</f>
        <v>March 2022 Seattle Annual CPI-U Forecast</v>
      </c>
      <c r="F20" s="12" t="str">
        <f t="shared" si="0"/>
        <v>Page 20</v>
      </c>
      <c r="G20" s="12" t="str">
        <f t="shared" si="1"/>
        <v>March 2022 Forecast Page 20</v>
      </c>
      <c r="H20" s="12" t="s">
        <v>47</v>
      </c>
    </row>
    <row r="21" spans="1:8" x14ac:dyDescent="0.35">
      <c r="A21" s="12" t="s">
        <v>268</v>
      </c>
      <c r="B21" s="12">
        <v>2022</v>
      </c>
      <c r="C21" s="10" t="s">
        <v>157</v>
      </c>
      <c r="D21" s="12" t="s">
        <v>90</v>
      </c>
      <c r="E21" s="12" t="str">
        <f>CONCATENATE(Headings!A21," ",Headings!B21," ",Headings!C21," ",Headings!D21)</f>
        <v>March 2022 June-June Seattle CPI-W Forecast</v>
      </c>
      <c r="F21" s="12" t="str">
        <f t="shared" si="0"/>
        <v>Page 21</v>
      </c>
      <c r="G21" s="12" t="str">
        <f t="shared" si="1"/>
        <v>March 2022 Forecast Page 21</v>
      </c>
      <c r="H21" s="12" t="s">
        <v>52</v>
      </c>
    </row>
    <row r="22" spans="1:8" x14ac:dyDescent="0.35">
      <c r="A22" s="12" t="s">
        <v>268</v>
      </c>
      <c r="B22" s="12">
        <v>2022</v>
      </c>
      <c r="C22" s="10" t="s">
        <v>30</v>
      </c>
      <c r="D22" s="12" t="s">
        <v>90</v>
      </c>
      <c r="E22" s="12" t="str">
        <f>CONCATENATE(Headings!A22," ",Headings!B22," ",Headings!C22," ",Headings!D22)</f>
        <v>March 2022 Outyear COLA Comparison Forecast</v>
      </c>
      <c r="F22" s="12" t="str">
        <f t="shared" si="0"/>
        <v>Page 22</v>
      </c>
      <c r="G22" s="12" t="str">
        <f t="shared" si="1"/>
        <v>March 2022 Forecast Page 22</v>
      </c>
      <c r="H22" s="12" t="s">
        <v>53</v>
      </c>
    </row>
    <row r="23" spans="1:8" x14ac:dyDescent="0.35">
      <c r="A23" s="12" t="s">
        <v>268</v>
      </c>
      <c r="B23" s="12">
        <v>2022</v>
      </c>
      <c r="C23" s="10" t="s">
        <v>99</v>
      </c>
      <c r="D23" s="12" t="s">
        <v>90</v>
      </c>
      <c r="E23" s="12" t="str">
        <f>CONCATENATE(Headings!A23," ",Headings!B23," ",Headings!C23," ",Headings!D23)</f>
        <v>March 2022 Pharmaceuticals PPI Forecast</v>
      </c>
      <c r="F23" s="12" t="str">
        <f t="shared" si="0"/>
        <v>Page 23</v>
      </c>
      <c r="G23" s="12" t="str">
        <f t="shared" si="1"/>
        <v>March 2022 Forecast Page 23</v>
      </c>
      <c r="H23" s="12" t="s">
        <v>126</v>
      </c>
    </row>
    <row r="24" spans="1:8" x14ac:dyDescent="0.35">
      <c r="A24" s="12" t="s">
        <v>268</v>
      </c>
      <c r="B24" s="12">
        <v>2022</v>
      </c>
      <c r="C24" s="10" t="s">
        <v>100</v>
      </c>
      <c r="D24" s="12" t="s">
        <v>90</v>
      </c>
      <c r="E24" s="12" t="str">
        <f>CONCATENATE(Headings!A24," ",Headings!B24," ",Headings!C24," ",Headings!D24)</f>
        <v>March 2022 Transportation CPI Forecast</v>
      </c>
      <c r="F24" s="12" t="str">
        <f t="shared" si="0"/>
        <v>Page 24</v>
      </c>
      <c r="G24" s="12" t="str">
        <f t="shared" si="1"/>
        <v>March 2022 Forecast Page 24</v>
      </c>
      <c r="H24" s="12" t="s">
        <v>127</v>
      </c>
    </row>
    <row r="25" spans="1:8" x14ac:dyDescent="0.35">
      <c r="A25" s="12" t="s">
        <v>268</v>
      </c>
      <c r="B25" s="12">
        <v>2022</v>
      </c>
      <c r="C25" s="10" t="s">
        <v>10</v>
      </c>
      <c r="D25" s="12" t="s">
        <v>90</v>
      </c>
      <c r="E25" s="12" t="str">
        <f>CONCATENATE(Headings!A25," ",Headings!B25," ",Headings!C25," ",Headings!D25)</f>
        <v>March 2022 Retail Gas Forecast</v>
      </c>
      <c r="F25" s="12" t="str">
        <f t="shared" si="0"/>
        <v>Page 25</v>
      </c>
      <c r="G25" s="12" t="str">
        <f t="shared" si="1"/>
        <v>March 2022 Forecast Page 25</v>
      </c>
      <c r="H25" s="12" t="s">
        <v>137</v>
      </c>
    </row>
    <row r="26" spans="1:8" x14ac:dyDescent="0.35">
      <c r="A26" s="12" t="s">
        <v>268</v>
      </c>
      <c r="B26" s="12">
        <v>2022</v>
      </c>
      <c r="C26" s="10" t="s">
        <v>16</v>
      </c>
      <c r="D26" s="12" t="s">
        <v>90</v>
      </c>
      <c r="E26" s="12" t="str">
        <f>CONCATENATE(Headings!A26," ",Headings!B26," ",Headings!C26," ",Headings!D26)</f>
        <v>March 2022 Diesel and Gasoline Forecast</v>
      </c>
      <c r="F26" s="12" t="str">
        <f t="shared" si="0"/>
        <v>Page 26</v>
      </c>
      <c r="G26" s="12" t="str">
        <f t="shared" si="1"/>
        <v>March 2022 Forecast Page 26</v>
      </c>
      <c r="H26" s="12" t="s">
        <v>26</v>
      </c>
    </row>
    <row r="27" spans="1:8" x14ac:dyDescent="0.35">
      <c r="A27" s="12" t="s">
        <v>268</v>
      </c>
      <c r="B27" s="12">
        <v>2022</v>
      </c>
      <c r="C27" s="10" t="s">
        <v>7</v>
      </c>
      <c r="D27" s="12" t="s">
        <v>90</v>
      </c>
      <c r="E27" s="12" t="str">
        <f>CONCATENATE(Headings!A27," ",Headings!B27," ",Headings!C27," ",Headings!D27)</f>
        <v>March 2022 Recorded Documents Forecast</v>
      </c>
      <c r="F27" s="12" t="str">
        <f t="shared" si="0"/>
        <v>Page 27</v>
      </c>
      <c r="G27" s="12" t="str">
        <f t="shared" si="1"/>
        <v>March 2022 Forecast Page 27</v>
      </c>
      <c r="H27" s="12" t="s">
        <v>38</v>
      </c>
    </row>
    <row r="28" spans="1:8" x14ac:dyDescent="0.35">
      <c r="A28" s="12" t="s">
        <v>268</v>
      </c>
      <c r="B28" s="12">
        <v>2022</v>
      </c>
      <c r="C28" s="10" t="s">
        <v>130</v>
      </c>
      <c r="D28" s="12" t="s">
        <v>90</v>
      </c>
      <c r="E28" s="12" t="str">
        <f>CONCATENATE(Headings!A28," ",Headings!B28," ",Headings!C28," ",Headings!D28)</f>
        <v>March 2022 Gambling Tax Forecast</v>
      </c>
      <c r="F28" s="12" t="str">
        <f t="shared" si="0"/>
        <v>Page 28</v>
      </c>
      <c r="G28" s="12" t="str">
        <f t="shared" si="1"/>
        <v>March 2022 Forecast Page 28</v>
      </c>
      <c r="H28" s="12" t="s">
        <v>39</v>
      </c>
    </row>
    <row r="29" spans="1:8" x14ac:dyDescent="0.35">
      <c r="A29" s="12" t="s">
        <v>268</v>
      </c>
      <c r="B29" s="12">
        <v>2022</v>
      </c>
      <c r="C29" s="10" t="s">
        <v>131</v>
      </c>
      <c r="D29" s="12" t="s">
        <v>90</v>
      </c>
      <c r="E29" s="12" t="str">
        <f>CONCATENATE(Headings!A29," ",Headings!B29," ",Headings!C29," ",Headings!D29)</f>
        <v>March 2022 E-911 Tax Forecast</v>
      </c>
      <c r="F29" s="12" t="str">
        <f t="shared" si="0"/>
        <v>Page 29</v>
      </c>
      <c r="G29" s="12" t="str">
        <f t="shared" si="1"/>
        <v>March 2022 Forecast Page 29</v>
      </c>
      <c r="H29" s="12" t="s">
        <v>40</v>
      </c>
    </row>
    <row r="30" spans="1:8" x14ac:dyDescent="0.35">
      <c r="A30" s="12" t="s">
        <v>268</v>
      </c>
      <c r="B30" s="12">
        <v>2022</v>
      </c>
      <c r="C30" s="12" t="s">
        <v>186</v>
      </c>
      <c r="D30" s="12" t="s">
        <v>90</v>
      </c>
      <c r="E30" s="12" t="str">
        <f>CONCATENATE(Headings!A30," ",Headings!B30," ",Headings!C30," ",Headings!D30)</f>
        <v>March 2022 Penalties and Interest on Delinquent Property Taxes Forecast</v>
      </c>
      <c r="F30" s="12" t="str">
        <f t="shared" si="0"/>
        <v>Page 30</v>
      </c>
      <c r="G30" s="12" t="str">
        <f>CONCATENATE(A30," ",B30," ",D30," ",H30)</f>
        <v>March 2022 Forecast Page 30</v>
      </c>
      <c r="H30" s="12" t="s">
        <v>41</v>
      </c>
    </row>
    <row r="31" spans="1:8" x14ac:dyDescent="0.35">
      <c r="A31" s="12" t="s">
        <v>268</v>
      </c>
      <c r="B31" s="12">
        <v>2022</v>
      </c>
      <c r="C31" s="10" t="s">
        <v>114</v>
      </c>
      <c r="D31" s="12" t="s">
        <v>90</v>
      </c>
      <c r="E31" s="12" t="str">
        <f>CONCATENATE(Headings!A31," ",Headings!B31," ",Headings!C31," ",Headings!D31)</f>
        <v>March 2022 Current Expense Property Tax Forecast</v>
      </c>
      <c r="F31" s="12" t="str">
        <f t="shared" si="0"/>
        <v>Page 31</v>
      </c>
      <c r="G31" s="12" t="str">
        <f t="shared" si="1"/>
        <v>March 2022 Forecast Page 31</v>
      </c>
      <c r="H31" s="12" t="s">
        <v>42</v>
      </c>
    </row>
    <row r="32" spans="1:8" x14ac:dyDescent="0.35">
      <c r="A32" s="12" t="s">
        <v>268</v>
      </c>
      <c r="B32" s="12">
        <v>2022</v>
      </c>
      <c r="C32" s="70" t="s">
        <v>142</v>
      </c>
      <c r="D32" s="12" t="s">
        <v>90</v>
      </c>
      <c r="E32" s="12" t="str">
        <f>CONCATENATE(Headings!A32," ",Headings!B32," ",Headings!C32," ",Headings!D32)</f>
        <v>March 2022 Dev. Disabilities &amp; Mental Health Property Tax Forecast</v>
      </c>
      <c r="F32" s="12" t="str">
        <f t="shared" si="0"/>
        <v>Page 32</v>
      </c>
      <c r="G32" s="12" t="str">
        <f t="shared" si="1"/>
        <v>March 2022 Forecast Page 32</v>
      </c>
      <c r="H32" s="12" t="s">
        <v>43</v>
      </c>
    </row>
    <row r="33" spans="1:8" x14ac:dyDescent="0.35">
      <c r="A33" s="12" t="s">
        <v>268</v>
      </c>
      <c r="B33" s="12">
        <v>2022</v>
      </c>
      <c r="C33" s="10" t="s">
        <v>18</v>
      </c>
      <c r="D33" s="12" t="s">
        <v>90</v>
      </c>
      <c r="E33" s="12" t="str">
        <f>CONCATENATE(Headings!A33," ",Headings!B33," ",Headings!C33," ",Headings!D33)</f>
        <v>March 2022 Veterans Aid Property Tax Forecast</v>
      </c>
      <c r="F33" s="12" t="str">
        <f t="shared" si="0"/>
        <v>Page 33</v>
      </c>
      <c r="G33" s="12" t="str">
        <f t="shared" si="1"/>
        <v>March 2022 Forecast Page 33</v>
      </c>
      <c r="H33" s="12" t="s">
        <v>133</v>
      </c>
    </row>
    <row r="34" spans="1:8" x14ac:dyDescent="0.35">
      <c r="A34" s="12" t="s">
        <v>268</v>
      </c>
      <c r="B34" s="12">
        <v>2022</v>
      </c>
      <c r="C34" s="10" t="s">
        <v>22</v>
      </c>
      <c r="D34" s="12" t="s">
        <v>90</v>
      </c>
      <c r="E34" s="12" t="str">
        <f>CONCATENATE(Headings!A34," ",Headings!B34," ",Headings!C34," ",Headings!D34)</f>
        <v>March 2022 AFIS Lid Lift Forecast</v>
      </c>
      <c r="F34" s="12" t="str">
        <f t="shared" si="0"/>
        <v>Page 34</v>
      </c>
      <c r="G34" s="12" t="str">
        <f t="shared" si="1"/>
        <v>March 2022 Forecast Page 34</v>
      </c>
      <c r="H34" s="12" t="s">
        <v>134</v>
      </c>
    </row>
    <row r="35" spans="1:8" x14ac:dyDescent="0.35">
      <c r="A35" s="12" t="s">
        <v>268</v>
      </c>
      <c r="B35" s="12">
        <v>2022</v>
      </c>
      <c r="C35" s="10" t="s">
        <v>129</v>
      </c>
      <c r="D35" s="12" t="s">
        <v>90</v>
      </c>
      <c r="E35" s="12" t="str">
        <f>CONCATENATE(Headings!A35," ",Headings!B35," ",Headings!C35," ",Headings!D35)</f>
        <v>March 2022 Parks Lid Lift Forecast</v>
      </c>
      <c r="F35" s="12" t="str">
        <f t="shared" si="0"/>
        <v>Page 35</v>
      </c>
      <c r="G35" s="12" t="str">
        <f t="shared" si="1"/>
        <v>March 2022 Forecast Page 35</v>
      </c>
      <c r="H35" s="12" t="s">
        <v>111</v>
      </c>
    </row>
    <row r="36" spans="1:8" x14ac:dyDescent="0.35">
      <c r="A36" s="12" t="s">
        <v>268</v>
      </c>
      <c r="B36" s="12">
        <v>2022</v>
      </c>
      <c r="C36" s="10" t="s">
        <v>217</v>
      </c>
      <c r="D36" s="12" t="s">
        <v>90</v>
      </c>
      <c r="E36" s="12" t="str">
        <f>CONCATENATE(Headings!A36," ",Headings!B36," ",Headings!C36," ",Headings!D36)</f>
        <v>March 2022 Veterans, Seniors, and Human Services Lid Lift Forecast</v>
      </c>
      <c r="F36" s="12" t="str">
        <f t="shared" si="0"/>
        <v>Page 36</v>
      </c>
      <c r="G36" s="12" t="str">
        <f t="shared" si="1"/>
        <v>March 2022 Forecast Page 36</v>
      </c>
      <c r="H36" s="12" t="s">
        <v>112</v>
      </c>
    </row>
    <row r="37" spans="1:8" x14ac:dyDescent="0.35">
      <c r="A37" s="12" t="s">
        <v>268</v>
      </c>
      <c r="B37" s="12">
        <v>2022</v>
      </c>
      <c r="C37" s="10" t="s">
        <v>153</v>
      </c>
      <c r="D37" s="12" t="s">
        <v>90</v>
      </c>
      <c r="E37" s="12" t="str">
        <f>CONCATENATE(Headings!A37," ",Headings!B37," ",Headings!C37," ",Headings!D37)</f>
        <v>March 2022 PSERN Forecast</v>
      </c>
      <c r="F37" s="12" t="str">
        <f t="shared" si="0"/>
        <v>Page 37</v>
      </c>
      <c r="G37" s="12" t="str">
        <f t="shared" si="1"/>
        <v>March 2022 Forecast Page 37</v>
      </c>
      <c r="H37" s="12" t="s">
        <v>0</v>
      </c>
    </row>
    <row r="38" spans="1:8" x14ac:dyDescent="0.35">
      <c r="A38" s="12" t="s">
        <v>268</v>
      </c>
      <c r="B38" s="12">
        <v>2022</v>
      </c>
      <c r="C38" s="10" t="s">
        <v>167</v>
      </c>
      <c r="D38" s="12" t="s">
        <v>90</v>
      </c>
      <c r="E38" s="12" t="str">
        <f>CONCATENATE(Headings!A38," ",Headings!B38," ",Headings!C38," ",Headings!D38)</f>
        <v>March 2022 Best Start For Kids Forecast</v>
      </c>
      <c r="F38" s="12" t="str">
        <f t="shared" si="0"/>
        <v>Page 38</v>
      </c>
      <c r="G38" s="12" t="str">
        <f t="shared" si="1"/>
        <v>March 2022 Forecast Page 38</v>
      </c>
      <c r="H38" s="12" t="s">
        <v>1</v>
      </c>
    </row>
    <row r="39" spans="1:8" x14ac:dyDescent="0.35">
      <c r="A39" s="12" t="s">
        <v>268</v>
      </c>
      <c r="B39" s="12">
        <v>2022</v>
      </c>
      <c r="C39" s="10" t="s">
        <v>48</v>
      </c>
      <c r="D39" s="12" t="s">
        <v>90</v>
      </c>
      <c r="E39" s="12" t="str">
        <f>CONCATENATE(Headings!A39," ",Headings!B39," ",Headings!C39," ",Headings!D39)</f>
        <v>March 2022 Emergency Medical Services (EMS) Property Tax Forecast</v>
      </c>
      <c r="F39" s="12" t="str">
        <f t="shared" si="0"/>
        <v>Page 39</v>
      </c>
      <c r="G39" s="12" t="str">
        <f t="shared" si="1"/>
        <v>March 2022 Forecast Page 39</v>
      </c>
      <c r="H39" s="12" t="s">
        <v>2</v>
      </c>
    </row>
    <row r="40" spans="1:8" x14ac:dyDescent="0.35">
      <c r="A40" s="12" t="s">
        <v>268</v>
      </c>
      <c r="B40" s="12">
        <v>2022</v>
      </c>
      <c r="C40" s="10" t="s">
        <v>67</v>
      </c>
      <c r="D40" s="12" t="s">
        <v>90</v>
      </c>
      <c r="E40" s="12" t="str">
        <f>CONCATENATE(Headings!A40," ",Headings!B40," ",Headings!C40," ",Headings!D40)</f>
        <v>March 2022 Conservation Futures Property Tax Forecast</v>
      </c>
      <c r="F40" s="12" t="str">
        <f t="shared" si="0"/>
        <v>Page 40</v>
      </c>
      <c r="G40" s="12" t="str">
        <f t="shared" si="1"/>
        <v>March 2022 Forecast Page 40</v>
      </c>
      <c r="H40" s="12" t="s">
        <v>3</v>
      </c>
    </row>
    <row r="41" spans="1:8" x14ac:dyDescent="0.35">
      <c r="A41" s="12" t="s">
        <v>268</v>
      </c>
      <c r="B41" s="12">
        <v>2022</v>
      </c>
      <c r="C41" s="10" t="s">
        <v>21</v>
      </c>
      <c r="D41" s="12" t="s">
        <v>90</v>
      </c>
      <c r="E41" s="12" t="str">
        <f>CONCATENATE(Headings!A41," ",Headings!B41," ",Headings!C41," ",Headings!D41)</f>
        <v>March 2022 Unincorporated Area/Roads Property Tax Levy Forecast</v>
      </c>
      <c r="F41" s="12" t="str">
        <f t="shared" si="0"/>
        <v>Page 41</v>
      </c>
      <c r="G41" s="12" t="str">
        <f>CONCATENATE(A41," ",B41," ",D41," ",H41)</f>
        <v>March 2022 Forecast Page 41</v>
      </c>
      <c r="H41" s="12" t="s">
        <v>104</v>
      </c>
    </row>
    <row r="42" spans="1:8" x14ac:dyDescent="0.35">
      <c r="A42" s="12" t="s">
        <v>268</v>
      </c>
      <c r="B42" s="12">
        <v>2022</v>
      </c>
      <c r="C42" s="10"/>
      <c r="H42" s="12" t="s">
        <v>132</v>
      </c>
    </row>
    <row r="43" spans="1:8" x14ac:dyDescent="0.35">
      <c r="A43" s="12" t="s">
        <v>268</v>
      </c>
      <c r="B43" s="12">
        <v>2022</v>
      </c>
      <c r="C43" s="10" t="s">
        <v>68</v>
      </c>
      <c r="D43" s="12" t="s">
        <v>90</v>
      </c>
      <c r="E43" s="12" t="str">
        <f>CONCATENATE(Headings!A43," ",Headings!B43," ",Headings!C43," ",Headings!D43)</f>
        <v>March 2022 Flood District Property Tax Forecast</v>
      </c>
      <c r="F43" s="12" t="str">
        <f t="shared" si="0"/>
        <v>Page 43</v>
      </c>
      <c r="G43" s="12" t="str">
        <f t="shared" si="1"/>
        <v>March 2022 Forecast Page 43</v>
      </c>
      <c r="H43" s="12" t="s">
        <v>113</v>
      </c>
    </row>
    <row r="44" spans="1:8" x14ac:dyDescent="0.35">
      <c r="A44" s="12" t="s">
        <v>268</v>
      </c>
      <c r="B44" s="12">
        <v>2022</v>
      </c>
      <c r="C44" s="10" t="s">
        <v>184</v>
      </c>
      <c r="D44" s="12" t="s">
        <v>90</v>
      </c>
      <c r="E44" s="12" t="str">
        <f>CONCATENATE(Headings!A44," ",Headings!B44," ",Headings!C44," ",Headings!D44)</f>
        <v>March 2022 Marine Levy Property Tax Forecast</v>
      </c>
      <c r="F44" s="12" t="str">
        <f t="shared" si="0"/>
        <v>Page 44</v>
      </c>
      <c r="G44" s="12" t="str">
        <f>CONCATENATE(A44," ",B44," ",D44," ",H44)</f>
        <v>March 2022 Forecast Page 44</v>
      </c>
      <c r="H44" s="12" t="s">
        <v>154</v>
      </c>
    </row>
    <row r="45" spans="1:8" x14ac:dyDescent="0.35">
      <c r="A45" s="12" t="s">
        <v>268</v>
      </c>
      <c r="B45" s="12">
        <v>2022</v>
      </c>
      <c r="C45" s="10" t="s">
        <v>20</v>
      </c>
      <c r="D45" s="12" t="s">
        <v>90</v>
      </c>
      <c r="E45" s="12" t="str">
        <f>CONCATENATE(Headings!A45," ",Headings!B45," ",Headings!C45," ",Headings!D45)</f>
        <v>March 2022 Transit Property Tax Forecast</v>
      </c>
      <c r="F45" s="12" t="str">
        <f t="shared" si="0"/>
        <v>Page 45</v>
      </c>
      <c r="G45" s="12" t="str">
        <f t="shared" si="1"/>
        <v>March 2022 Forecast Page 45</v>
      </c>
      <c r="H45" s="12" t="s">
        <v>159</v>
      </c>
    </row>
    <row r="46" spans="1:8" x14ac:dyDescent="0.35">
      <c r="A46" s="12" t="s">
        <v>268</v>
      </c>
      <c r="B46" s="12">
        <v>2022</v>
      </c>
      <c r="C46" s="10" t="s">
        <v>59</v>
      </c>
      <c r="D46" s="12" t="s">
        <v>90</v>
      </c>
      <c r="E46" s="12" t="str">
        <f>CONCATENATE(Headings!A46," ",Headings!B46," ",Headings!C46," ",Headings!D46)</f>
        <v>March 2022 UTGO Bond Property Tax Forecast</v>
      </c>
      <c r="F46" s="12" t="str">
        <f>H46</f>
        <v>Page 46</v>
      </c>
      <c r="G46" s="12" t="str">
        <f>CONCATENATE(A46," ",B46," ",D46," ",H46)</f>
        <v>March 2022 Forecast Page 46</v>
      </c>
      <c r="H46" s="12" t="s">
        <v>162</v>
      </c>
    </row>
    <row r="47" spans="1:8" x14ac:dyDescent="0.35">
      <c r="A47" s="12" t="s">
        <v>268</v>
      </c>
      <c r="B47" s="12">
        <v>2022</v>
      </c>
      <c r="C47" s="12" t="s">
        <v>216</v>
      </c>
      <c r="D47" s="12" t="s">
        <v>90</v>
      </c>
      <c r="E47" s="12" t="str">
        <f>CONCATENATE(Headings!A47," ",Headings!B47," ",Headings!C47," ",Headings!D47)</f>
        <v>March 2022 King County Inflation + Population Index Forecast</v>
      </c>
      <c r="F47" s="12" t="str">
        <f>H47</f>
        <v>Page 47</v>
      </c>
      <c r="G47" s="12" t="str">
        <f>CONCATENATE(A47," ",B47," ",D47," ",H47)</f>
        <v>March 2022 Forecast Page 47</v>
      </c>
      <c r="H47" s="12" t="s">
        <v>168</v>
      </c>
    </row>
    <row r="48" spans="1:8" x14ac:dyDescent="0.35">
      <c r="A48" s="12" t="s">
        <v>268</v>
      </c>
      <c r="B48" s="12">
        <v>2022</v>
      </c>
      <c r="C48" s="10" t="s">
        <v>192</v>
      </c>
      <c r="D48" s="12" t="s">
        <v>135</v>
      </c>
      <c r="E48" s="12" t="str">
        <f>CONCATENATE(Headings!A48," ",Headings!B48," ",Headings!C48," ",Headings!D48)</f>
        <v>March 2022 Annexation Assumptions Appendix</v>
      </c>
      <c r="F48" s="12" t="str">
        <f>H48</f>
        <v>Page 48</v>
      </c>
      <c r="G48" s="12" t="str">
        <f>CONCATENATE(A48," ",B48," ",D48," ",H48)</f>
        <v>March 2022 Appendix Page 48</v>
      </c>
      <c r="H48" s="12" t="s">
        <v>213</v>
      </c>
    </row>
    <row r="49" spans="3:6" x14ac:dyDescent="0.35">
      <c r="C49" s="10"/>
    </row>
    <row r="50" spans="3:6" x14ac:dyDescent="0.35">
      <c r="C50" s="10"/>
      <c r="E50" s="12" t="s">
        <v>269</v>
      </c>
      <c r="F50" s="12" t="s">
        <v>270</v>
      </c>
    </row>
    <row r="51" spans="3:6" x14ac:dyDescent="0.35">
      <c r="F51" s="12" t="s">
        <v>271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Headings!E5</f>
        <v>March 2022 Unincorporated New Construction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180324673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198251903</v>
      </c>
      <c r="C6" s="46">
        <v>9.9416400993556753E-2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299208000</v>
      </c>
      <c r="C7" s="45">
        <v>0.50923141454031851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251120765</v>
      </c>
      <c r="C8" s="45">
        <v>-0.16071507112109307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311033282</v>
      </c>
      <c r="C9" s="45">
        <v>0.23858049731570397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333644251</v>
      </c>
      <c r="C10" s="45">
        <v>7.2696300712925099E-2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368351577</v>
      </c>
      <c r="C11" s="45">
        <v>0.10402494841728882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451503571</v>
      </c>
      <c r="C12" s="45">
        <v>0.22574083889425012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457269700.00000012</v>
      </c>
      <c r="C13" s="45">
        <v>1.2770948826006379E-2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381854790.00000006</v>
      </c>
      <c r="C14" s="45">
        <v>-0.16492435427057606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460606353.99999994</v>
      </c>
      <c r="C15" s="50">
        <v>0.20623432273823217</v>
      </c>
      <c r="D15" s="55">
        <v>0.36338898587037849</v>
      </c>
      <c r="E15" s="77">
        <v>122767073.52059084</v>
      </c>
    </row>
    <row r="16" spans="1:5" s="53" customFormat="1" ht="18" customHeight="1" thickTop="1" x14ac:dyDescent="0.35">
      <c r="A16" s="43">
        <v>2023</v>
      </c>
      <c r="B16" s="44">
        <v>393443806.26915497</v>
      </c>
      <c r="C16" s="45">
        <v>-0.14581333311534161</v>
      </c>
      <c r="D16" s="46">
        <v>0.19302418087877782</v>
      </c>
      <c r="E16" s="47">
        <v>63656855.949886918</v>
      </c>
    </row>
    <row r="17" spans="1:5" s="53" customFormat="1" ht="18" customHeight="1" x14ac:dyDescent="0.35">
      <c r="A17" s="43">
        <v>2024</v>
      </c>
      <c r="B17" s="44">
        <v>439857484.24157089</v>
      </c>
      <c r="C17" s="45">
        <v>0.11796774338001481</v>
      </c>
      <c r="D17" s="46">
        <v>0.31454610339161793</v>
      </c>
      <c r="E17" s="47">
        <v>105249604.68017036</v>
      </c>
    </row>
    <row r="18" spans="1:5" ht="18" customHeight="1" x14ac:dyDescent="0.35">
      <c r="A18" s="43">
        <v>2025</v>
      </c>
      <c r="B18" s="44">
        <v>454681550.46325189</v>
      </c>
      <c r="C18" s="45">
        <v>3.3701975646138083E-2</v>
      </c>
      <c r="D18" s="46">
        <v>0.38350196611318599</v>
      </c>
      <c r="E18" s="47">
        <v>126036155.22710675</v>
      </c>
    </row>
    <row r="19" spans="1:5" s="134" customFormat="1" ht="18" customHeight="1" x14ac:dyDescent="0.35">
      <c r="A19" s="43">
        <v>2026</v>
      </c>
      <c r="B19" s="44">
        <v>429436078.79904896</v>
      </c>
      <c r="C19" s="45">
        <v>-5.5523413339471528E-2</v>
      </c>
      <c r="D19" s="46">
        <v>0.40063403083207993</v>
      </c>
      <c r="E19" s="47">
        <v>122834875.81104767</v>
      </c>
    </row>
    <row r="20" spans="1:5" s="154" customFormat="1" ht="18" customHeight="1" x14ac:dyDescent="0.35">
      <c r="A20" s="43">
        <v>2027</v>
      </c>
      <c r="B20" s="44">
        <v>404788673.56835276</v>
      </c>
      <c r="C20" s="45">
        <v>-5.7394817174245327E-2</v>
      </c>
      <c r="D20" s="46">
        <v>0.32867347243585621</v>
      </c>
      <c r="E20" s="47">
        <v>100132426.59274787</v>
      </c>
    </row>
    <row r="21" spans="1:5" s="156" customFormat="1" ht="18" customHeight="1" x14ac:dyDescent="0.35">
      <c r="A21" s="43">
        <v>2028</v>
      </c>
      <c r="B21" s="44">
        <v>374671378.68350714</v>
      </c>
      <c r="C21" s="45">
        <v>-7.4402513833579431E-2</v>
      </c>
      <c r="D21" s="46">
        <v>0.29733489156991877</v>
      </c>
      <c r="E21" s="47">
        <v>85870560.083682597</v>
      </c>
    </row>
    <row r="22" spans="1:5" s="166" customFormat="1" ht="18" customHeight="1" x14ac:dyDescent="0.35">
      <c r="A22" s="43">
        <v>2029</v>
      </c>
      <c r="B22" s="44">
        <v>386031785.97092533</v>
      </c>
      <c r="C22" s="45">
        <v>3.0320990429895112E-2</v>
      </c>
      <c r="D22" s="46">
        <v>0.30340069079216647</v>
      </c>
      <c r="E22" s="47">
        <v>89859021.372874379</v>
      </c>
    </row>
    <row r="23" spans="1:5" s="170" customFormat="1" ht="18" customHeight="1" x14ac:dyDescent="0.35">
      <c r="A23" s="43">
        <v>2030</v>
      </c>
      <c r="B23" s="44">
        <v>399233565.29788762</v>
      </c>
      <c r="C23" s="45">
        <v>3.4198684685402103E-2</v>
      </c>
      <c r="D23" s="46">
        <v>0.30726199154220768</v>
      </c>
      <c r="E23" s="47">
        <v>93836814.010945976</v>
      </c>
    </row>
    <row r="24" spans="1:5" s="170" customFormat="1" ht="18" customHeight="1" x14ac:dyDescent="0.35">
      <c r="A24" s="43">
        <v>2031</v>
      </c>
      <c r="B24" s="44">
        <v>411633627.40029132</v>
      </c>
      <c r="C24" s="45">
        <v>3.1059668275014385E-2</v>
      </c>
      <c r="D24" s="75" t="s">
        <v>274</v>
      </c>
      <c r="E24" s="76" t="s">
        <v>274</v>
      </c>
    </row>
    <row r="25" spans="1:5" s="99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7" t="s">
        <v>110</v>
      </c>
      <c r="B26" s="3"/>
      <c r="C26" s="3"/>
    </row>
    <row r="27" spans="1:5" ht="21.75" customHeight="1" x14ac:dyDescent="0.35">
      <c r="A27" s="118" t="s">
        <v>173</v>
      </c>
      <c r="B27" s="3"/>
      <c r="C27" s="3"/>
    </row>
    <row r="28" spans="1:5" ht="21.75" customHeight="1" x14ac:dyDescent="0.35">
      <c r="A28" s="116"/>
      <c r="B28" s="3"/>
      <c r="C28" s="3"/>
    </row>
    <row r="29" spans="1:5" ht="21.75" customHeight="1" x14ac:dyDescent="0.35">
      <c r="A29" s="119"/>
      <c r="B29" s="3"/>
      <c r="C29" s="3"/>
    </row>
    <row r="30" spans="1:5" ht="21.75" customHeight="1" x14ac:dyDescent="0.35">
      <c r="A30" s="240" t="str">
        <f>Headings!F5</f>
        <v>Page 5</v>
      </c>
      <c r="B30" s="243"/>
      <c r="C30" s="243"/>
      <c r="D30" s="243"/>
      <c r="E30" s="242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41" t="str">
        <f>Headings!E6</f>
        <v>March 2022 King County Sales and Use Taxbase Forecast</v>
      </c>
      <c r="B1" s="242"/>
      <c r="C1" s="242"/>
      <c r="D1" s="242"/>
      <c r="E1" s="242"/>
    </row>
    <row r="2" spans="1:7" ht="21.75" customHeight="1" x14ac:dyDescent="0.35">
      <c r="A2" s="241" t="s">
        <v>86</v>
      </c>
      <c r="B2" s="242"/>
      <c r="C2" s="242"/>
      <c r="D2" s="242"/>
      <c r="E2" s="242"/>
    </row>
    <row r="4" spans="1:7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7" s="53" customFormat="1" ht="18" customHeight="1" x14ac:dyDescent="0.35">
      <c r="A5" s="38">
        <v>2012</v>
      </c>
      <c r="B5" s="39">
        <v>45178847087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2013</v>
      </c>
      <c r="B6" s="44">
        <v>48553937855.999901</v>
      </c>
      <c r="C6" s="46">
        <v>7.4705110612950154E-2</v>
      </c>
      <c r="D6" s="46">
        <v>0</v>
      </c>
      <c r="E6" s="47">
        <v>0</v>
      </c>
    </row>
    <row r="7" spans="1:7" s="53" customFormat="1" ht="18" customHeight="1" x14ac:dyDescent="0.35">
      <c r="A7" s="43">
        <v>2014</v>
      </c>
      <c r="B7" s="44">
        <v>52335343480</v>
      </c>
      <c r="C7" s="45">
        <v>7.788051373330207E-2</v>
      </c>
      <c r="D7" s="46">
        <v>0</v>
      </c>
      <c r="E7" s="47">
        <v>0</v>
      </c>
    </row>
    <row r="8" spans="1:7" s="58" customFormat="1" ht="18" customHeight="1" x14ac:dyDescent="0.35">
      <c r="A8" s="43">
        <v>2015</v>
      </c>
      <c r="B8" s="44">
        <v>57615757460</v>
      </c>
      <c r="C8" s="45">
        <v>0.10089575474015788</v>
      </c>
      <c r="D8" s="46">
        <v>0</v>
      </c>
      <c r="E8" s="47">
        <v>0</v>
      </c>
    </row>
    <row r="9" spans="1:7" s="58" customFormat="1" ht="18" customHeight="1" x14ac:dyDescent="0.35">
      <c r="A9" s="43">
        <v>2016</v>
      </c>
      <c r="B9" s="44">
        <v>62234630016.999901</v>
      </c>
      <c r="C9" s="45">
        <v>8.0166828670204859E-2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65826124662</v>
      </c>
      <c r="C10" s="45">
        <v>5.7708941854704543E-2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72726583625.999908</v>
      </c>
      <c r="C11" s="45">
        <v>0.10482857679123558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76486164463.999893</v>
      </c>
      <c r="C12" s="45">
        <v>5.1694726337398356E-2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70728682614.999893</v>
      </c>
      <c r="C13" s="45">
        <v>-7.5274814593558337E-2</v>
      </c>
      <c r="D13" s="46">
        <v>0</v>
      </c>
      <c r="E13" s="47">
        <v>0</v>
      </c>
    </row>
    <row r="14" spans="1:7" s="53" customFormat="1" ht="18" customHeight="1" thickBot="1" x14ac:dyDescent="0.4">
      <c r="A14" s="43">
        <v>2021</v>
      </c>
      <c r="B14" s="44">
        <v>82400000000</v>
      </c>
      <c r="C14" s="45">
        <v>0.1650153368263767</v>
      </c>
      <c r="D14" s="46">
        <v>3.6699984186412404E-2</v>
      </c>
      <c r="E14" s="47">
        <v>2917023963.6239929</v>
      </c>
      <c r="G14" s="199"/>
    </row>
    <row r="15" spans="1:7" s="53" customFormat="1" ht="18" customHeight="1" thickTop="1" x14ac:dyDescent="0.35">
      <c r="A15" s="210">
        <v>2022</v>
      </c>
      <c r="B15" s="211">
        <v>87182362803.382095</v>
      </c>
      <c r="C15" s="212">
        <v>5.8038383536190397E-2</v>
      </c>
      <c r="D15" s="213">
        <v>3.7583553916932244E-2</v>
      </c>
      <c r="E15" s="214">
        <v>3157936554.2727051</v>
      </c>
    </row>
    <row r="16" spans="1:7" s="53" customFormat="1" ht="18" customHeight="1" x14ac:dyDescent="0.35">
      <c r="A16" s="43">
        <v>2023</v>
      </c>
      <c r="B16" s="44">
        <v>91376935836.010803</v>
      </c>
      <c r="C16" s="45">
        <v>4.811263308025393E-2</v>
      </c>
      <c r="D16" s="46">
        <v>2.9069603224968654E-2</v>
      </c>
      <c r="E16" s="47">
        <v>2581255204.0617981</v>
      </c>
    </row>
    <row r="17" spans="1:5" s="53" customFormat="1" ht="18" customHeight="1" x14ac:dyDescent="0.35">
      <c r="A17" s="43">
        <v>2024</v>
      </c>
      <c r="B17" s="44">
        <v>96272933497.452911</v>
      </c>
      <c r="C17" s="45">
        <v>5.3580234625383971E-2</v>
      </c>
      <c r="D17" s="46">
        <v>2.7605206730751952E-2</v>
      </c>
      <c r="E17" s="47">
        <v>2586240527.3599091</v>
      </c>
    </row>
    <row r="18" spans="1:5" s="53" customFormat="1" ht="18" customHeight="1" x14ac:dyDescent="0.35">
      <c r="A18" s="43">
        <v>2025</v>
      </c>
      <c r="B18" s="44">
        <v>100877822803.386</v>
      </c>
      <c r="C18" s="45">
        <v>4.7831608933521563E-2</v>
      </c>
      <c r="D18" s="46">
        <v>1.8559440560446783E-2</v>
      </c>
      <c r="E18" s="47">
        <v>1838121450.3854065</v>
      </c>
    </row>
    <row r="19" spans="1:5" s="53" customFormat="1" ht="18" customHeight="1" x14ac:dyDescent="0.35">
      <c r="A19" s="43">
        <v>2026</v>
      </c>
      <c r="B19" s="44">
        <v>105698315816.881</v>
      </c>
      <c r="C19" s="45">
        <v>4.7785458483677656E-2</v>
      </c>
      <c r="D19" s="46">
        <v>1.993734213759657E-2</v>
      </c>
      <c r="E19" s="47">
        <v>2066149947.3999939</v>
      </c>
    </row>
    <row r="20" spans="1:5" s="53" customFormat="1" ht="18" customHeight="1" x14ac:dyDescent="0.35">
      <c r="A20" s="43">
        <v>2027</v>
      </c>
      <c r="B20" s="44">
        <v>111626287817.994</v>
      </c>
      <c r="C20" s="45">
        <v>5.608388322272817E-2</v>
      </c>
      <c r="D20" s="46">
        <v>2.5358876569954392E-2</v>
      </c>
      <c r="E20" s="47">
        <v>2760708781.5029907</v>
      </c>
    </row>
    <row r="21" spans="1:5" s="53" customFormat="1" ht="18" customHeight="1" x14ac:dyDescent="0.35">
      <c r="A21" s="43">
        <v>2028</v>
      </c>
      <c r="B21" s="44">
        <v>117381432440.367</v>
      </c>
      <c r="C21" s="45">
        <v>5.1557251744828614E-2</v>
      </c>
      <c r="D21" s="46">
        <v>2.6392194823651849E-2</v>
      </c>
      <c r="E21" s="47">
        <v>3018294224.4389954</v>
      </c>
    </row>
    <row r="22" spans="1:5" s="53" customFormat="1" ht="18" customHeight="1" x14ac:dyDescent="0.35">
      <c r="A22" s="43">
        <v>2029</v>
      </c>
      <c r="B22" s="44">
        <v>122963925461.56601</v>
      </c>
      <c r="C22" s="45">
        <v>4.7558569572194287E-2</v>
      </c>
      <c r="D22" s="46">
        <v>2.6846656029185345E-2</v>
      </c>
      <c r="E22" s="47">
        <v>3214861918.7510071</v>
      </c>
    </row>
    <row r="23" spans="1:5" s="53" customFormat="1" ht="18" customHeight="1" x14ac:dyDescent="0.35">
      <c r="A23" s="43">
        <v>2030</v>
      </c>
      <c r="B23" s="44">
        <v>128767077357.14</v>
      </c>
      <c r="C23" s="45">
        <v>4.7193938171629313E-2</v>
      </c>
      <c r="D23" s="46">
        <v>1.9958979381034414E-2</v>
      </c>
      <c r="E23" s="47">
        <v>2519767455.2430115</v>
      </c>
    </row>
    <row r="24" spans="1:5" s="53" customFormat="1" ht="18" customHeight="1" x14ac:dyDescent="0.35">
      <c r="A24" s="43">
        <v>2031</v>
      </c>
      <c r="B24" s="44">
        <v>134683058276.35201</v>
      </c>
      <c r="C24" s="45">
        <v>4.5943272462446449E-2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0" t="s">
        <v>140</v>
      </c>
      <c r="B26" s="31"/>
      <c r="C26" s="5"/>
      <c r="D26" s="5"/>
    </row>
    <row r="27" spans="1:5" ht="21.75" customHeight="1" x14ac:dyDescent="0.35">
      <c r="A27" s="118" t="s">
        <v>205</v>
      </c>
      <c r="B27" s="3"/>
      <c r="C27" s="3"/>
    </row>
    <row r="28" spans="1:5" ht="21.75" customHeight="1" x14ac:dyDescent="0.35">
      <c r="A28" s="118" t="s">
        <v>204</v>
      </c>
      <c r="B28" s="3"/>
      <c r="C28" s="3"/>
    </row>
    <row r="29" spans="1:5" ht="21.75" customHeight="1" x14ac:dyDescent="0.35">
      <c r="A29" s="118"/>
    </row>
    <row r="30" spans="1:5" ht="21.75" customHeight="1" x14ac:dyDescent="0.35">
      <c r="A30" s="240" t="str">
        <f>Headings!F6</f>
        <v>Page 6</v>
      </c>
      <c r="B30" s="243"/>
      <c r="C30" s="243"/>
      <c r="D30" s="243"/>
      <c r="E30" s="242"/>
    </row>
    <row r="32" spans="1:5" ht="21.75" customHeight="1" x14ac:dyDescent="0.35">
      <c r="A32" s="164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Headings!E7</f>
        <v>March 2022 Local and Option Sales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>
        <v>2013</v>
      </c>
      <c r="B5" s="39">
        <v>89323495.415051565</v>
      </c>
      <c r="C5" s="82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96310935</v>
      </c>
      <c r="C6" s="45">
        <v>7.8226222031286596E-2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104719894.34955275</v>
      </c>
      <c r="C7" s="45">
        <v>8.7310535917367593E-2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112704885.56955276</v>
      </c>
      <c r="C8" s="45">
        <v>7.6250948013242725E-2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118621545.57999998</v>
      </c>
      <c r="C9" s="45">
        <v>5.2496925759229152E-2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131938848.67999999</v>
      </c>
      <c r="C10" s="45">
        <v>0.11226715210027871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137639197.35000002</v>
      </c>
      <c r="C11" s="45">
        <v>4.3204474853539621E-2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132079219.92000002</v>
      </c>
      <c r="C12" s="45">
        <v>-4.0395305531037429E-2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155146049.66999999</v>
      </c>
      <c r="C13" s="50">
        <v>0.17464389753340059</v>
      </c>
      <c r="D13" s="55">
        <v>3.1481989754550854E-2</v>
      </c>
      <c r="E13" s="77">
        <v>4735231.8263280988</v>
      </c>
    </row>
    <row r="14" spans="1:5" s="53" customFormat="1" ht="18" customHeight="1" thickTop="1" x14ac:dyDescent="0.35">
      <c r="A14" s="43">
        <v>2022</v>
      </c>
      <c r="B14" s="44">
        <v>161987619.92429361</v>
      </c>
      <c r="C14" s="45">
        <v>4.4097611694566829E-2</v>
      </c>
      <c r="D14" s="46">
        <v>3.7583553916932244E-2</v>
      </c>
      <c r="E14" s="47">
        <v>5867547.1718084216</v>
      </c>
    </row>
    <row r="15" spans="1:5" s="53" customFormat="1" ht="18" customHeight="1" x14ac:dyDescent="0.35">
      <c r="A15" s="43">
        <v>2023</v>
      </c>
      <c r="B15" s="44">
        <v>165859692.57844865</v>
      </c>
      <c r="C15" s="45">
        <v>2.3903509761824315E-2</v>
      </c>
      <c r="D15" s="46">
        <v>2.9069603224968654E-2</v>
      </c>
      <c r="E15" s="47">
        <v>4685276.3303482234</v>
      </c>
    </row>
    <row r="16" spans="1:5" s="53" customFormat="1" ht="18" customHeight="1" x14ac:dyDescent="0.35">
      <c r="A16" s="43">
        <v>2024</v>
      </c>
      <c r="B16" s="44">
        <v>174746493.82169598</v>
      </c>
      <c r="C16" s="45">
        <v>5.3580234625383971E-2</v>
      </c>
      <c r="D16" s="46">
        <v>5.7497957648152687E-2</v>
      </c>
      <c r="E16" s="47">
        <v>9501263.2679391205</v>
      </c>
    </row>
    <row r="17" spans="1:5" s="53" customFormat="1" ht="18" customHeight="1" x14ac:dyDescent="0.35">
      <c r="A17" s="43">
        <v>2025</v>
      </c>
      <c r="B17" s="44">
        <v>183104899.77667937</v>
      </c>
      <c r="C17" s="45">
        <v>4.7831608933521341E-2</v>
      </c>
      <c r="D17" s="46">
        <v>6.3453872824104085E-2</v>
      </c>
      <c r="E17" s="47">
        <v>10925452.73547703</v>
      </c>
    </row>
    <row r="18" spans="1:5" s="53" customFormat="1" ht="18" customHeight="1" x14ac:dyDescent="0.35">
      <c r="A18" s="43">
        <v>2026</v>
      </c>
      <c r="B18" s="44">
        <v>184181034.36311588</v>
      </c>
      <c r="C18" s="45">
        <v>5.8771479504315938E-3</v>
      </c>
      <c r="D18" s="46">
        <v>3.6963590896168075E-2</v>
      </c>
      <c r="E18" s="47">
        <v>6565314.7948499024</v>
      </c>
    </row>
    <row r="19" spans="1:5" s="53" customFormat="1" ht="18" customHeight="1" x14ac:dyDescent="0.35">
      <c r="A19" s="43">
        <v>2027</v>
      </c>
      <c r="B19" s="44">
        <v>191969338.22590211</v>
      </c>
      <c r="C19" s="45">
        <v>4.2286133801548109E-2</v>
      </c>
      <c r="D19" s="46">
        <v>3.749843291410615E-2</v>
      </c>
      <c r="E19" s="47">
        <v>6938371.3002921939</v>
      </c>
    </row>
    <row r="20" spans="1:5" s="53" customFormat="1" ht="18" customHeight="1" x14ac:dyDescent="0.35">
      <c r="A20" s="43">
        <v>2028</v>
      </c>
      <c r="B20" s="44">
        <v>197278433.43471301</v>
      </c>
      <c r="C20" s="45">
        <v>2.7655954111605929E-2</v>
      </c>
      <c r="D20" s="46">
        <v>3.1464462768568957E-2</v>
      </c>
      <c r="E20" s="47">
        <v>6017909.6303397119</v>
      </c>
    </row>
    <row r="21" spans="1:5" s="53" customFormat="1" ht="18" customHeight="1" x14ac:dyDescent="0.35">
      <c r="A21" s="43">
        <v>2029</v>
      </c>
      <c r="B21" s="44">
        <v>207668030.04613313</v>
      </c>
      <c r="C21" s="45">
        <v>5.2664634600610993E-2</v>
      </c>
      <c r="D21" s="46">
        <v>3.6938793053535202E-2</v>
      </c>
      <c r="E21" s="47">
        <v>7397742.6990846694</v>
      </c>
    </row>
    <row r="22" spans="1:5" s="53" customFormat="1" ht="18" customHeight="1" x14ac:dyDescent="0.35">
      <c r="A22" s="43">
        <v>2030</v>
      </c>
      <c r="B22" s="44">
        <v>216304646.00064385</v>
      </c>
      <c r="C22" s="45">
        <v>4.1588567833922729E-2</v>
      </c>
      <c r="D22" s="46">
        <v>2.4537734115072984E-2</v>
      </c>
      <c r="E22" s="47">
        <v>5180507.964407146</v>
      </c>
    </row>
    <row r="23" spans="1:5" s="53" customFormat="1" ht="18" customHeight="1" x14ac:dyDescent="0.35">
      <c r="A23" s="43">
        <v>2031</v>
      </c>
      <c r="B23" s="44">
        <v>227042834.66480982</v>
      </c>
      <c r="C23" s="45">
        <v>4.9643818857843636E-2</v>
      </c>
      <c r="D23" s="75" t="s">
        <v>274</v>
      </c>
      <c r="E23" s="76" t="s">
        <v>274</v>
      </c>
    </row>
    <row r="24" spans="1:5" s="53" customFormat="1" ht="18" customHeight="1" x14ac:dyDescent="0.35">
      <c r="A24" s="25" t="s">
        <v>4</v>
      </c>
      <c r="B24" s="96"/>
      <c r="C24" s="45"/>
      <c r="D24" s="114"/>
      <c r="E24" s="115"/>
    </row>
    <row r="25" spans="1:5" ht="21.75" customHeight="1" x14ac:dyDescent="0.35">
      <c r="A25" s="30" t="s">
        <v>54</v>
      </c>
      <c r="B25" s="3"/>
      <c r="C25" s="3"/>
    </row>
    <row r="26" spans="1:5" s="29" customFormat="1" ht="21.75" customHeight="1" x14ac:dyDescent="0.35">
      <c r="A26" s="72" t="s">
        <v>148</v>
      </c>
      <c r="B26" s="30"/>
      <c r="C26" s="30"/>
    </row>
    <row r="27" spans="1:5" ht="21.75" customHeight="1" x14ac:dyDescent="0.35">
      <c r="A27" s="118" t="s">
        <v>219</v>
      </c>
      <c r="B27" s="3"/>
      <c r="C27" s="3"/>
      <c r="D27" s="108"/>
      <c r="E27" s="108"/>
    </row>
    <row r="28" spans="1:5" ht="21.75" customHeight="1" x14ac:dyDescent="0.35">
      <c r="A28" s="118" t="s">
        <v>207</v>
      </c>
      <c r="B28" s="3"/>
      <c r="C28" s="3"/>
      <c r="D28" s="108"/>
      <c r="E28" s="108"/>
    </row>
    <row r="29" spans="1:5" ht="21.75" customHeight="1" x14ac:dyDescent="0.35">
      <c r="A29" s="118"/>
    </row>
    <row r="30" spans="1:5" ht="21.75" customHeight="1" x14ac:dyDescent="0.35">
      <c r="A30" s="240" t="str">
        <f>Headings!F7</f>
        <v>Page 7</v>
      </c>
      <c r="B30" s="240"/>
      <c r="C30" s="240"/>
      <c r="D30" s="240"/>
      <c r="E30" s="240"/>
    </row>
    <row r="32" spans="1:5" ht="21.75" customHeight="1" x14ac:dyDescent="0.35">
      <c r="A32" s="16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Headings!E8</f>
        <v>March 2022 Metro Transit Sales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s="53" customFormat="1" ht="18" customHeight="1" x14ac:dyDescent="0.35">
      <c r="A5" s="38">
        <v>2012</v>
      </c>
      <c r="B5" s="39">
        <v>412549491.71823603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442835694.9931376</v>
      </c>
      <c r="C6" s="46">
        <v>7.3412290847243433E-2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479433577.19999999</v>
      </c>
      <c r="C7" s="45">
        <v>8.2644381698791403E-2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526663507.63999999</v>
      </c>
      <c r="C8" s="45">
        <v>9.8511937181858356E-2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566774755.12</v>
      </c>
      <c r="C9" s="45">
        <v>7.6161053306579296E-2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590585094.28999996</v>
      </c>
      <c r="C10" s="45">
        <v>4.2010232380513823E-2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651379306.70000005</v>
      </c>
      <c r="C11" s="45">
        <v>0.10293895494109395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684963000.96000004</v>
      </c>
      <c r="C12" s="45">
        <v>5.155781572205731E-2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636716490.36999989</v>
      </c>
      <c r="C13" s="45">
        <v>-7.0436666684742022E-2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749253080.13</v>
      </c>
      <c r="C14" s="50">
        <v>0.17674520993575094</v>
      </c>
      <c r="D14" s="55">
        <v>3.1810130224355415E-2</v>
      </c>
      <c r="E14" s="77">
        <v>23099054.129999995</v>
      </c>
    </row>
    <row r="15" spans="1:5" s="53" customFormat="1" ht="18" customHeight="1" thickTop="1" x14ac:dyDescent="0.35">
      <c r="A15" s="43">
        <v>2022</v>
      </c>
      <c r="B15" s="44">
        <v>782927074.63381159</v>
      </c>
      <c r="C15" s="45">
        <v>4.4943418181169204E-2</v>
      </c>
      <c r="D15" s="46">
        <v>3.7613439612739219E-2</v>
      </c>
      <c r="E15" s="47">
        <v>28381070.559290648</v>
      </c>
    </row>
    <row r="16" spans="1:5" s="53" customFormat="1" ht="18" customHeight="1" x14ac:dyDescent="0.35">
      <c r="A16" s="43">
        <v>2023</v>
      </c>
      <c r="B16" s="44">
        <v>820624625.28411293</v>
      </c>
      <c r="C16" s="45">
        <v>4.8149504432367651E-2</v>
      </c>
      <c r="D16" s="46">
        <v>2.9091475793713517E-2</v>
      </c>
      <c r="E16" s="47">
        <v>23198308.395048261</v>
      </c>
    </row>
    <row r="17" spans="1:5" s="53" customFormat="1" ht="18" customHeight="1" x14ac:dyDescent="0.35">
      <c r="A17" s="43">
        <v>2024</v>
      </c>
      <c r="B17" s="44">
        <v>864626033.38697875</v>
      </c>
      <c r="C17" s="45">
        <v>5.3619409833858933E-2</v>
      </c>
      <c r="D17" s="46">
        <v>2.7624892326488792E-2</v>
      </c>
      <c r="E17" s="47">
        <v>23243112.592299581</v>
      </c>
    </row>
    <row r="18" spans="1:5" s="53" customFormat="1" ht="18" customHeight="1" x14ac:dyDescent="0.35">
      <c r="A18" s="43">
        <v>2025</v>
      </c>
      <c r="B18" s="44">
        <v>906011186.6550467</v>
      </c>
      <c r="C18" s="45">
        <v>4.7864801278248548E-2</v>
      </c>
      <c r="D18" s="46">
        <v>1.8571959694440476E-2</v>
      </c>
      <c r="E18" s="47">
        <v>16519601.861332774</v>
      </c>
    </row>
    <row r="19" spans="1:5" s="53" customFormat="1" ht="18" customHeight="1" x14ac:dyDescent="0.35">
      <c r="A19" s="43">
        <v>2026</v>
      </c>
      <c r="B19" s="44">
        <v>949334017.87578928</v>
      </c>
      <c r="C19" s="45">
        <v>4.7817104091935736E-2</v>
      </c>
      <c r="D19" s="46">
        <v>1.9950194365962348E-2</v>
      </c>
      <c r="E19" s="47">
        <v>18568944.130272269</v>
      </c>
    </row>
    <row r="20" spans="1:5" s="53" customFormat="1" ht="18" customHeight="1" x14ac:dyDescent="0.35">
      <c r="A20" s="43">
        <v>2027</v>
      </c>
      <c r="B20" s="44">
        <v>1002610006.4036322</v>
      </c>
      <c r="C20" s="45">
        <v>5.6119329471677526E-2</v>
      </c>
      <c r="D20" s="46">
        <v>2.5374437362463365E-2</v>
      </c>
      <c r="E20" s="47">
        <v>24811097.175299406</v>
      </c>
    </row>
    <row r="21" spans="1:5" s="53" customFormat="1" ht="18" customHeight="1" x14ac:dyDescent="0.35">
      <c r="A21" s="43">
        <v>2028</v>
      </c>
      <c r="B21" s="44">
        <v>1054332757.2567152</v>
      </c>
      <c r="C21" s="45">
        <v>5.1588105567201392E-2</v>
      </c>
      <c r="D21" s="46">
        <v>2.6407610725004194E-2</v>
      </c>
      <c r="E21" s="47">
        <v>27126074.219762564</v>
      </c>
    </row>
    <row r="22" spans="1:5" s="53" customFormat="1" ht="18" customHeight="1" x14ac:dyDescent="0.35">
      <c r="A22" s="43">
        <v>2029</v>
      </c>
      <c r="B22" s="44">
        <v>1104503850.1866953</v>
      </c>
      <c r="C22" s="45">
        <v>4.7585634217152784E-2</v>
      </c>
      <c r="D22" s="46">
        <v>2.6861631695052512E-2</v>
      </c>
      <c r="E22" s="47">
        <v>28892671.333437443</v>
      </c>
    </row>
    <row r="23" spans="1:5" s="53" customFormat="1" ht="18" customHeight="1" x14ac:dyDescent="0.35">
      <c r="A23" s="43">
        <v>2030</v>
      </c>
      <c r="B23" s="44">
        <v>1156658052.9656358</v>
      </c>
      <c r="C23" s="45">
        <v>4.7219575350619936E-2</v>
      </c>
      <c r="D23" s="46">
        <v>1.9969539572591621E-2</v>
      </c>
      <c r="E23" s="47">
        <v>22645704.469109058</v>
      </c>
    </row>
    <row r="24" spans="1:5" s="53" customFormat="1" ht="18" customHeight="1" x14ac:dyDescent="0.35">
      <c r="A24" s="43">
        <v>2031</v>
      </c>
      <c r="B24" s="44">
        <v>1209826275.0023961</v>
      </c>
      <c r="C24" s="45">
        <v>4.5967104885007881E-2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31</v>
      </c>
      <c r="B26" s="3"/>
      <c r="C26" s="3"/>
    </row>
    <row r="27" spans="1:5" ht="21.75" customHeight="1" x14ac:dyDescent="0.35">
      <c r="A27" s="30" t="s">
        <v>174</v>
      </c>
      <c r="B27" s="3"/>
      <c r="C27" s="3"/>
    </row>
    <row r="28" spans="1:5" ht="21.75" customHeight="1" x14ac:dyDescent="0.35">
      <c r="A28" s="118" t="s">
        <v>224</v>
      </c>
      <c r="B28" s="3"/>
      <c r="C28" s="3"/>
    </row>
    <row r="29" spans="1:5" ht="21.75" customHeight="1" x14ac:dyDescent="0.35">
      <c r="A29" s="118"/>
      <c r="B29" s="135"/>
    </row>
    <row r="30" spans="1:5" ht="21.75" customHeight="1" x14ac:dyDescent="0.35">
      <c r="A30" s="240" t="str">
        <f>Headings!F8</f>
        <v>Page 8</v>
      </c>
      <c r="B30" s="243"/>
      <c r="C30" s="243"/>
      <c r="D30" s="243"/>
      <c r="E30" s="242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4"/>
    </row>
    <row r="34" spans="1:2" ht="21.75" customHeight="1" x14ac:dyDescent="0.35">
      <c r="A34" s="118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41" t="str">
        <f>Headings!E9</f>
        <v>March 2022 Mental Health Sales Tax Forecast</v>
      </c>
      <c r="B1" s="242"/>
      <c r="C1" s="242"/>
      <c r="D1" s="242"/>
      <c r="E1" s="242"/>
    </row>
    <row r="2" spans="1:5" ht="21.75" customHeight="1" x14ac:dyDescent="0.35">
      <c r="A2" s="241" t="s">
        <v>86</v>
      </c>
      <c r="B2" s="242"/>
      <c r="C2" s="242"/>
      <c r="D2" s="242"/>
      <c r="E2" s="242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Headings!E50</f>
        <v>% Change from August 2021 Forecast</v>
      </c>
      <c r="E4" s="35" t="str">
        <f>Headings!F50</f>
        <v>$ Change from August 2021 Forecast</v>
      </c>
    </row>
    <row r="5" spans="1:5" ht="18" customHeight="1" x14ac:dyDescent="0.35">
      <c r="A5" s="38">
        <v>2012</v>
      </c>
      <c r="B5" s="39">
        <v>45000360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2013</v>
      </c>
      <c r="B6" s="44">
        <v>48298262.639202163</v>
      </c>
      <c r="C6" s="46">
        <v>7.3286139026491393E-2</v>
      </c>
      <c r="D6" s="46">
        <v>0</v>
      </c>
      <c r="E6" s="47">
        <v>0</v>
      </c>
    </row>
    <row r="7" spans="1:5" ht="18" customHeight="1" x14ac:dyDescent="0.35">
      <c r="A7" s="43">
        <v>2014</v>
      </c>
      <c r="B7" s="44">
        <v>52288413.001330756</v>
      </c>
      <c r="C7" s="45">
        <v>8.2614780410132482E-2</v>
      </c>
      <c r="D7" s="46">
        <v>0</v>
      </c>
      <c r="E7" s="47">
        <v>0</v>
      </c>
    </row>
    <row r="8" spans="1:5" ht="18" customHeight="1" x14ac:dyDescent="0.35">
      <c r="A8" s="43">
        <v>2015</v>
      </c>
      <c r="B8" s="44">
        <v>57487652.461434349</v>
      </c>
      <c r="C8" s="45">
        <v>9.9433873810078621E-2</v>
      </c>
      <c r="D8" s="46">
        <v>0</v>
      </c>
      <c r="E8" s="47">
        <v>0</v>
      </c>
    </row>
    <row r="9" spans="1:5" ht="18" customHeight="1" x14ac:dyDescent="0.35">
      <c r="A9" s="43">
        <v>2016</v>
      </c>
      <c r="B9" s="44">
        <v>61907549.661434352</v>
      </c>
      <c r="C9" s="45">
        <v>7.6884287507914761E-2</v>
      </c>
      <c r="D9" s="46">
        <v>0</v>
      </c>
      <c r="E9" s="47">
        <v>0</v>
      </c>
    </row>
    <row r="10" spans="1:5" ht="18" customHeight="1" x14ac:dyDescent="0.35">
      <c r="A10" s="43">
        <v>2017</v>
      </c>
      <c r="B10" s="44">
        <v>64979113.680000007</v>
      </c>
      <c r="C10" s="45">
        <v>4.9615338280447174E-2</v>
      </c>
      <c r="D10" s="46">
        <v>0</v>
      </c>
      <c r="E10" s="47">
        <v>0</v>
      </c>
    </row>
    <row r="11" spans="1:5" ht="18" customHeight="1" x14ac:dyDescent="0.35">
      <c r="A11" s="43">
        <v>2018</v>
      </c>
      <c r="B11" s="44">
        <v>71198451.760000005</v>
      </c>
      <c r="C11" s="45">
        <v>9.5712879535847728E-2</v>
      </c>
      <c r="D11" s="46">
        <v>0</v>
      </c>
      <c r="E11" s="47">
        <v>0</v>
      </c>
    </row>
    <row r="12" spans="1:5" ht="18" customHeight="1" x14ac:dyDescent="0.35">
      <c r="A12" s="43">
        <v>2019</v>
      </c>
      <c r="B12" s="44">
        <v>74773246.499999985</v>
      </c>
      <c r="C12" s="45">
        <v>5.0208883081476419E-2</v>
      </c>
      <c r="D12" s="46">
        <v>0</v>
      </c>
      <c r="E12" s="47">
        <v>0</v>
      </c>
    </row>
    <row r="13" spans="1:5" ht="18" customHeight="1" x14ac:dyDescent="0.35">
      <c r="A13" s="43">
        <v>2020</v>
      </c>
      <c r="B13" s="44">
        <v>70393210.150000006</v>
      </c>
      <c r="C13" s="45">
        <v>-5.8577586971564455E-2</v>
      </c>
      <c r="D13" s="46">
        <v>0</v>
      </c>
      <c r="E13" s="47">
        <v>0</v>
      </c>
    </row>
    <row r="14" spans="1:5" ht="18" customHeight="1" thickBot="1" x14ac:dyDescent="0.4">
      <c r="A14" s="48">
        <v>2021</v>
      </c>
      <c r="B14" s="49">
        <v>82602623.599999994</v>
      </c>
      <c r="C14" s="50">
        <v>0.17344589661393628</v>
      </c>
      <c r="D14" s="55">
        <v>2.9566664916708119E-2</v>
      </c>
      <c r="E14" s="77">
        <v>2372147.599999994</v>
      </c>
    </row>
    <row r="15" spans="1:5" ht="18" customHeight="1" thickTop="1" x14ac:dyDescent="0.35">
      <c r="A15" s="43">
        <v>2022</v>
      </c>
      <c r="B15" s="44">
        <v>85339051.135085464</v>
      </c>
      <c r="C15" s="45">
        <v>3.3127610429621646E-2</v>
      </c>
      <c r="D15" s="46">
        <v>3.7613439612739219E-2</v>
      </c>
      <c r="E15" s="47">
        <v>3093536.6909626871</v>
      </c>
    </row>
    <row r="16" spans="1:5" ht="18" customHeight="1" x14ac:dyDescent="0.35">
      <c r="A16" s="43">
        <v>2023</v>
      </c>
      <c r="B16" s="44">
        <v>89448084.155968308</v>
      </c>
      <c r="C16" s="45">
        <v>4.8149504432367651E-2</v>
      </c>
      <c r="D16" s="46">
        <v>2.9091475793713295E-2</v>
      </c>
      <c r="E16" s="47">
        <v>2528615.6150602549</v>
      </c>
    </row>
    <row r="17" spans="1:5" ht="18" customHeight="1" x14ac:dyDescent="0.35">
      <c r="A17" s="43">
        <v>2024</v>
      </c>
      <c r="B17" s="44">
        <v>94244237.63918069</v>
      </c>
      <c r="C17" s="45">
        <v>5.3619409833859155E-2</v>
      </c>
      <c r="D17" s="46">
        <v>2.7624892326488792E-2</v>
      </c>
      <c r="E17" s="47">
        <v>2533499.2725606561</v>
      </c>
    </row>
    <row r="18" spans="1:5" s="99" customFormat="1" ht="18" customHeight="1" x14ac:dyDescent="0.35">
      <c r="A18" s="43">
        <v>2025</v>
      </c>
      <c r="B18" s="44">
        <v>98755219.345400095</v>
      </c>
      <c r="C18" s="45">
        <v>4.7864801278248326E-2</v>
      </c>
      <c r="D18" s="46">
        <v>1.8571959694440476E-2</v>
      </c>
      <c r="E18" s="47">
        <v>1800636.6028852761</v>
      </c>
    </row>
    <row r="19" spans="1:5" s="134" customFormat="1" ht="18" customHeight="1" x14ac:dyDescent="0.35">
      <c r="A19" s="43">
        <v>2026</v>
      </c>
      <c r="B19" s="44">
        <v>103477407.94846103</v>
      </c>
      <c r="C19" s="45">
        <v>4.7817104091935514E-2</v>
      </c>
      <c r="D19" s="46">
        <v>1.9950194365962126E-2</v>
      </c>
      <c r="E19" s="47">
        <v>2024014.910199672</v>
      </c>
    </row>
    <row r="20" spans="1:5" s="154" customFormat="1" ht="18" customHeight="1" x14ac:dyDescent="0.35">
      <c r="A20" s="43">
        <v>2027</v>
      </c>
      <c r="B20" s="44">
        <v>109284490.6979959</v>
      </c>
      <c r="C20" s="45">
        <v>5.6119329471677526E-2</v>
      </c>
      <c r="D20" s="46">
        <v>2.5374437362463365E-2</v>
      </c>
      <c r="E20" s="47">
        <v>2704409.5921076238</v>
      </c>
    </row>
    <row r="21" spans="1:5" s="156" customFormat="1" ht="18" customHeight="1" x14ac:dyDescent="0.35">
      <c r="A21" s="43">
        <v>2028</v>
      </c>
      <c r="B21" s="44">
        <v>114922270.54098195</v>
      </c>
      <c r="C21" s="45">
        <v>5.1588105567201392E-2</v>
      </c>
      <c r="D21" s="46">
        <v>2.6407610725003972E-2</v>
      </c>
      <c r="E21" s="47">
        <v>2956742.089954108</v>
      </c>
    </row>
    <row r="22" spans="1:5" s="167" customFormat="1" ht="18" customHeight="1" x14ac:dyDescent="0.35">
      <c r="A22" s="43">
        <v>2029</v>
      </c>
      <c r="B22" s="44">
        <v>120390919.67034979</v>
      </c>
      <c r="C22" s="45">
        <v>4.7585634217152784E-2</v>
      </c>
      <c r="D22" s="46">
        <v>2.6861631695052512E-2</v>
      </c>
      <c r="E22" s="47">
        <v>3149301.1753446758</v>
      </c>
    </row>
    <row r="23" spans="1:5" s="170" customFormat="1" ht="18" customHeight="1" x14ac:dyDescent="0.35">
      <c r="A23" s="43">
        <v>2030</v>
      </c>
      <c r="B23" s="44">
        <v>126075727.77325431</v>
      </c>
      <c r="C23" s="45">
        <v>4.7219575350619936E-2</v>
      </c>
      <c r="D23" s="46">
        <v>1.9969539572591621E-2</v>
      </c>
      <c r="E23" s="47">
        <v>2468381.787132889</v>
      </c>
    </row>
    <row r="24" spans="1:5" s="170" customFormat="1" ht="18" customHeight="1" x14ac:dyDescent="0.35">
      <c r="A24" s="43">
        <v>2031</v>
      </c>
      <c r="B24" s="44">
        <v>131871063.97526118</v>
      </c>
      <c r="C24" s="45">
        <v>4.5967104885007881E-2</v>
      </c>
      <c r="D24" s="75" t="s">
        <v>274</v>
      </c>
      <c r="E24" s="76" t="s">
        <v>274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25</v>
      </c>
      <c r="B26" s="3"/>
      <c r="C26" s="3"/>
    </row>
    <row r="27" spans="1:5" ht="21.75" customHeight="1" x14ac:dyDescent="0.35">
      <c r="A27" s="72" t="s">
        <v>175</v>
      </c>
      <c r="B27" s="3"/>
      <c r="C27" s="3"/>
    </row>
    <row r="28" spans="1:5" ht="21.75" customHeight="1" x14ac:dyDescent="0.35">
      <c r="A28" s="118" t="s">
        <v>221</v>
      </c>
      <c r="B28" s="3"/>
      <c r="C28" s="3"/>
    </row>
    <row r="29" spans="1:5" ht="21.75" customHeight="1" x14ac:dyDescent="0.35">
      <c r="A29" s="118"/>
    </row>
    <row r="30" spans="1:5" ht="21.75" customHeight="1" x14ac:dyDescent="0.35">
      <c r="A30" s="240" t="str">
        <f>Headings!F9</f>
        <v>Page 9</v>
      </c>
      <c r="B30" s="243"/>
      <c r="C30" s="243"/>
      <c r="D30" s="243"/>
      <c r="E30" s="242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2022-03-09T20:59:29Z</cp:lastPrinted>
  <dcterms:created xsi:type="dcterms:W3CDTF">2010-06-11T22:06:58Z</dcterms:created>
  <dcterms:modified xsi:type="dcterms:W3CDTF">2022-03-09T20:59:42Z</dcterms:modified>
</cp:coreProperties>
</file>