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ate1904="1"/>
  <mc:AlternateContent xmlns:mc="http://schemas.openxmlformats.org/markup-compatibility/2006">
    <mc:Choice Requires="x15">
      <x15ac:absPath xmlns:x15ac="http://schemas.microsoft.com/office/spreadsheetml/2010/11/ac" url="C:\Users\cacalla\Dropbox\Economics\Forecast History\2023_3 August\"/>
    </mc:Choice>
  </mc:AlternateContent>
  <xr:revisionPtr revIDLastSave="0" documentId="13_ncr:1_{DE444D3F-83C0-462B-A4D3-A7FC0CC8A1EB}" xr6:coauthVersionLast="47" xr6:coauthVersionMax="47" xr10:uidLastSave="{00000000-0000-0000-0000-000000000000}"/>
  <bookViews>
    <workbookView xWindow="-108" yWindow="-108" windowWidth="23256" windowHeight="12576" tabRatio="681" xr2:uid="{00000000-000D-0000-FFFF-FFFF00000000}"/>
  </bookViews>
  <sheets>
    <sheet name="Contents" sheetId="20" r:id="rId1"/>
    <sheet name="Countywide AV" sheetId="16" r:id="rId2"/>
    <sheet name="Unincorporated AV" sheetId="18" r:id="rId3"/>
    <sheet name="Countywide NC" sheetId="17" r:id="rId4"/>
    <sheet name="Unincorporated NC" sheetId="19" r:id="rId5"/>
    <sheet name="Sales and Use Taxbase" sheetId="26" r:id="rId6"/>
    <sheet name="Local Sales Tax" sheetId="1" r:id="rId7"/>
    <sheet name="Transit Sales Tax" sheetId="8" r:id="rId8"/>
    <sheet name="Mental Health Sales Tax" sheetId="21" r:id="rId9"/>
    <sheet name="CJ Sales Tax" sheetId="9" r:id="rId10"/>
    <sheet name="Health Thru Housing Sales Tax" sheetId="85" r:id="rId11"/>
    <sheet name="Hotel Sales Tax" sheetId="10" r:id="rId12"/>
    <sheet name="Hotel Tax (HB 2015)" sheetId="80" r:id="rId13"/>
    <sheet name="Rental Car Sales Tax" sheetId="11" r:id="rId14"/>
    <sheet name="REET" sheetId="4" r:id="rId15"/>
    <sheet name="Investment Pool Nom" sheetId="5" r:id="rId16"/>
    <sheet name="Investment Pool Real" sheetId="35" r:id="rId17"/>
    <sheet name="CPI-U" sheetId="34" r:id="rId18"/>
    <sheet name="CPI-W" sheetId="7" r:id="rId19"/>
    <sheet name="Seattle CPI-U" sheetId="33" r:id="rId20"/>
    <sheet name="Seattle CPI-W" sheetId="13" r:id="rId21"/>
    <sheet name="COLA(new)" sheetId="62" r:id="rId22"/>
    <sheet name="Pharmaceuticals PPI" sheetId="14" r:id="rId23"/>
    <sheet name="Transportation CPI" sheetId="15" r:id="rId24"/>
    <sheet name="Retail Gas" sheetId="37" r:id="rId25"/>
    <sheet name="Diesel and Gas" sheetId="32" r:id="rId26"/>
    <sheet name="Docs" sheetId="81" r:id="rId27"/>
    <sheet name="Gambling" sheetId="69" r:id="rId28"/>
    <sheet name="E911" sheetId="82" r:id="rId29"/>
    <sheet name="Delinquencies" sheetId="83" r:id="rId30"/>
    <sheet name="CX" sheetId="39" r:id="rId31"/>
    <sheet name="DD-MH" sheetId="40" r:id="rId32"/>
    <sheet name="Veterans" sheetId="41" r:id="rId33"/>
    <sheet name="AFIS" sheetId="42" r:id="rId34"/>
    <sheet name="Parks" sheetId="43" r:id="rId35"/>
    <sheet name="VSHSL" sheetId="46" r:id="rId36"/>
    <sheet name="PSERN" sheetId="63" r:id="rId37"/>
    <sheet name="BSFK" sheetId="64" r:id="rId38"/>
    <sheet name="EMS" sheetId="48" r:id="rId39"/>
    <sheet name="CF" sheetId="49" r:id="rId40"/>
    <sheet name="CF(Alt)" sheetId="86" r:id="rId41"/>
    <sheet name="Roads" sheetId="50" r:id="rId42"/>
    <sheet name="Roads2" sheetId="68" r:id="rId43"/>
    <sheet name="Flood" sheetId="56" r:id="rId44"/>
    <sheet name="Marine" sheetId="70" r:id="rId45"/>
    <sheet name="Transit " sheetId="53" r:id="rId46"/>
    <sheet name="UTGO" sheetId="54" r:id="rId47"/>
    <sheet name="KC I+P Index" sheetId="78" r:id="rId48"/>
    <sheet name="Appendix" sheetId="77" r:id="rId49"/>
    <sheet name="Headings" sheetId="29" r:id="rId50"/>
  </sheets>
  <definedNames>
    <definedName name="_xlnm.Print_Area" localSheetId="33">AFIS!$A$1:$E$30</definedName>
    <definedName name="_xlnm.Print_Area" localSheetId="48">Appendix!$A$1:$C$30</definedName>
    <definedName name="_xlnm.Print_Area" localSheetId="37">BSFK!$A$1:$E$30</definedName>
    <definedName name="_xlnm.Print_Area" localSheetId="39">CF!$A$1:$E$29</definedName>
    <definedName name="_xlnm.Print_Area" localSheetId="40">'CF(Alt)'!$A$1:$E$30</definedName>
    <definedName name="_xlnm.Print_Area" localSheetId="9">'CJ Sales Tax'!$A$1:$E$30</definedName>
    <definedName name="_xlnm.Print_Area" localSheetId="21">'COLA(new)'!$A$1:$D$31</definedName>
    <definedName name="_xlnm.Print_Area" localSheetId="0">Contents!$A$1:$F$30</definedName>
    <definedName name="_xlnm.Print_Area" localSheetId="1">'Countywide AV'!$A$1:$E$30</definedName>
    <definedName name="_xlnm.Print_Area" localSheetId="3">'Countywide NC'!$A$1:$E$30</definedName>
    <definedName name="_xlnm.Print_Area" localSheetId="17">'CPI-U'!$A$1:$D$30</definedName>
    <definedName name="_xlnm.Print_Area" localSheetId="18">'CPI-W'!$A$1:$D$30</definedName>
    <definedName name="_xlnm.Print_Area" localSheetId="30">CX!$A$1:$E$30</definedName>
    <definedName name="_xlnm.Print_Area" localSheetId="31">'DD-MH'!$A$1:$E$30</definedName>
    <definedName name="_xlnm.Print_Area" localSheetId="29">Delinquencies!$A$1:$E$30</definedName>
    <definedName name="_xlnm.Print_Area" localSheetId="25">'Diesel and Gas'!$A$1:$E$30</definedName>
    <definedName name="_xlnm.Print_Area" localSheetId="26">Docs!$A$1:$E$30</definedName>
    <definedName name="_xlnm.Print_Area" localSheetId="28">'E911'!$A$1:$E$30</definedName>
    <definedName name="_xlnm.Print_Area" localSheetId="38">EMS!$A$1:$E$30</definedName>
    <definedName name="_xlnm.Print_Area" localSheetId="43">Flood!$A$1:$E$30</definedName>
    <definedName name="_xlnm.Print_Area" localSheetId="27">Gambling!$A$1:$E$30</definedName>
    <definedName name="_xlnm.Print_Area" localSheetId="10">'Health Thru Housing Sales Tax'!$A$1:$E$30</definedName>
    <definedName name="_xlnm.Print_Area" localSheetId="11">'Hotel Sales Tax'!$A$1:$E$30</definedName>
    <definedName name="_xlnm.Print_Area" localSheetId="12">'Hotel Tax (HB 2015)'!$A$1:$E$31</definedName>
    <definedName name="_xlnm.Print_Area" localSheetId="15">'Investment Pool Nom'!$A$1:$D$30</definedName>
    <definedName name="_xlnm.Print_Area" localSheetId="16">'Investment Pool Real'!$A$1:$D$30</definedName>
    <definedName name="_xlnm.Print_Area" localSheetId="47">'KC I+P Index'!$A$1:$D$30</definedName>
    <definedName name="_xlnm.Print_Area" localSheetId="6">'Local Sales Tax'!$A$1:$E$30</definedName>
    <definedName name="_xlnm.Print_Area" localSheetId="44">Marine!$A$1:$E$30</definedName>
    <definedName name="_xlnm.Print_Area" localSheetId="8">'Mental Health Sales Tax'!$A$1:$E$30</definedName>
    <definedName name="_xlnm.Print_Area" localSheetId="34">Parks!$A$1:$E$30</definedName>
    <definedName name="_xlnm.Print_Area" localSheetId="22">'Pharmaceuticals PPI'!$A$1:$D$30</definedName>
    <definedName name="_xlnm.Print_Area" localSheetId="36">PSERN!$A$1:$E$30</definedName>
    <definedName name="_xlnm.Print_Area" localSheetId="14">REET!$A$1:$E$30</definedName>
    <definedName name="_xlnm.Print_Area" localSheetId="13">'Rental Car Sales Tax'!$A$1:$E$30</definedName>
    <definedName name="_xlnm.Print_Area" localSheetId="24">'Retail Gas'!$A$1:$E$31</definedName>
    <definedName name="_xlnm.Print_Area" localSheetId="41">Roads!$A$1:$E$30</definedName>
    <definedName name="_xlnm.Print_Area" localSheetId="42">Roads2!$A$1:$E$27</definedName>
    <definedName name="_xlnm.Print_Area" localSheetId="5">'Sales and Use Taxbase'!$A$1:$E$30</definedName>
    <definedName name="_xlnm.Print_Area" localSheetId="19">'Seattle CPI-U'!$A$1:$D$30</definedName>
    <definedName name="_xlnm.Print_Area" localSheetId="20">'Seattle CPI-W'!$A$1:$D$30</definedName>
    <definedName name="_xlnm.Print_Area" localSheetId="45">'Transit '!$A$1:$E$30</definedName>
    <definedName name="_xlnm.Print_Area" localSheetId="7">'Transit Sales Tax'!$A$1:$E$30</definedName>
    <definedName name="_xlnm.Print_Area" localSheetId="23">'Transportation CPI'!$A$1:$D$30</definedName>
    <definedName name="_xlnm.Print_Area" localSheetId="2">'Unincorporated AV'!$A$1:$E$30</definedName>
    <definedName name="_xlnm.Print_Area" localSheetId="4">'Unincorporated NC'!$A$1:$E$30</definedName>
    <definedName name="_xlnm.Print_Area" localSheetId="46">UTGO!$A$1:$E$30</definedName>
    <definedName name="_xlnm.Print_Area" localSheetId="32">Veterans!$A$1:$E$30</definedName>
    <definedName name="_xlnm.Print_Area" localSheetId="35">VSHSL!$A$1:$E$30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" i="86" l="1"/>
  <c r="E4" i="49"/>
  <c r="D4" i="49"/>
  <c r="A1" i="68"/>
  <c r="F43" i="29"/>
  <c r="F41" i="29"/>
  <c r="A30" i="86"/>
  <c r="E4" i="86"/>
  <c r="D4" i="86"/>
  <c r="A2" i="29"/>
  <c r="G2" i="29"/>
  <c r="A25" i="68"/>
  <c r="F11" i="29"/>
  <c r="A30" i="85"/>
  <c r="E4" i="85"/>
  <c r="D4" i="85"/>
  <c r="F49" i="29"/>
  <c r="D4" i="78"/>
  <c r="A30" i="78"/>
  <c r="D4" i="81"/>
  <c r="E4" i="81"/>
  <c r="E4" i="83"/>
  <c r="D4" i="83"/>
  <c r="E4" i="82"/>
  <c r="D4" i="82"/>
  <c r="E4" i="80"/>
  <c r="D4" i="80"/>
  <c r="F13" i="29"/>
  <c r="A31" i="80"/>
  <c r="F48" i="29"/>
  <c r="F47" i="29"/>
  <c r="A30" i="54"/>
  <c r="A30" i="77"/>
  <c r="F45" i="29"/>
  <c r="A30" i="70"/>
  <c r="F46" i="29"/>
  <c r="E4" i="70"/>
  <c r="D4" i="70"/>
  <c r="E4" i="69"/>
  <c r="D4" i="69"/>
  <c r="F3" i="29"/>
  <c r="A30" i="18"/>
  <c r="F4" i="29"/>
  <c r="F5" i="29"/>
  <c r="F6" i="29"/>
  <c r="F7" i="29"/>
  <c r="F8" i="29"/>
  <c r="A30" i="8"/>
  <c r="F9" i="29"/>
  <c r="A30" i="21"/>
  <c r="F10" i="29"/>
  <c r="A30" i="9"/>
  <c r="F12" i="29"/>
  <c r="F14" i="29"/>
  <c r="A30" i="11"/>
  <c r="F15" i="29"/>
  <c r="A30" i="4"/>
  <c r="F16" i="29"/>
  <c r="A30" i="5"/>
  <c r="F17" i="29"/>
  <c r="F18" i="29"/>
  <c r="A30" i="34"/>
  <c r="F19" i="29"/>
  <c r="A30" i="7"/>
  <c r="F20" i="29"/>
  <c r="F21" i="29"/>
  <c r="F22" i="29"/>
  <c r="A31" i="62"/>
  <c r="F23" i="29"/>
  <c r="A30" i="14"/>
  <c r="F24" i="29"/>
  <c r="F25" i="29"/>
  <c r="F26" i="29"/>
  <c r="A30" i="32"/>
  <c r="F27" i="29"/>
  <c r="A30" i="81"/>
  <c r="F28" i="29"/>
  <c r="A30" i="69"/>
  <c r="F29" i="29"/>
  <c r="A30" i="82"/>
  <c r="F30" i="29"/>
  <c r="A30" i="83"/>
  <c r="F31" i="29"/>
  <c r="F32" i="29"/>
  <c r="F33" i="29"/>
  <c r="A30" i="41"/>
  <c r="F34" i="29"/>
  <c r="A30" i="42"/>
  <c r="F35" i="29"/>
  <c r="A30" i="43"/>
  <c r="F36" i="29"/>
  <c r="A30" i="46"/>
  <c r="F37" i="29"/>
  <c r="A30" i="63"/>
  <c r="F38" i="29"/>
  <c r="A30" i="64"/>
  <c r="F39" i="29"/>
  <c r="A30" i="48"/>
  <c r="F40" i="29"/>
  <c r="F42" i="29"/>
  <c r="A30" i="50"/>
  <c r="F44" i="29"/>
  <c r="A30" i="56"/>
  <c r="F2" i="29"/>
  <c r="D4" i="15"/>
  <c r="E4" i="64"/>
  <c r="D4" i="64"/>
  <c r="E4" i="63"/>
  <c r="D4" i="63"/>
  <c r="D4" i="16"/>
  <c r="E4" i="16"/>
  <c r="A30" i="16"/>
  <c r="D4" i="18"/>
  <c r="E4" i="18"/>
  <c r="D4" i="17"/>
  <c r="E4" i="17"/>
  <c r="A30" i="17"/>
  <c r="D4" i="19"/>
  <c r="E4" i="19"/>
  <c r="A30" i="19"/>
  <c r="D4" i="26"/>
  <c r="E4" i="26"/>
  <c r="A30" i="26"/>
  <c r="D4" i="1"/>
  <c r="E4" i="1"/>
  <c r="A30" i="1"/>
  <c r="D4" i="8"/>
  <c r="E4" i="8"/>
  <c r="D4" i="21"/>
  <c r="E4" i="21"/>
  <c r="D4" i="9"/>
  <c r="E4" i="9"/>
  <c r="D4" i="10"/>
  <c r="E4" i="10"/>
  <c r="A30" i="10"/>
  <c r="D4" i="11"/>
  <c r="E4" i="11"/>
  <c r="D4" i="4"/>
  <c r="E4" i="4"/>
  <c r="D4" i="5"/>
  <c r="D4" i="35"/>
  <c r="A30" i="35"/>
  <c r="D4" i="34"/>
  <c r="D4" i="7"/>
  <c r="D4" i="33"/>
  <c r="A30" i="33"/>
  <c r="D4" i="13"/>
  <c r="A30" i="13"/>
  <c r="D4" i="14"/>
  <c r="A30" i="15"/>
  <c r="D4" i="37"/>
  <c r="E4" i="37"/>
  <c r="A31" i="37"/>
  <c r="D4" i="39"/>
  <c r="E4" i="39"/>
  <c r="A30" i="39"/>
  <c r="D4" i="40"/>
  <c r="E4" i="40"/>
  <c r="A30" i="40"/>
  <c r="D4" i="41"/>
  <c r="E4" i="41"/>
  <c r="D4" i="42"/>
  <c r="E4" i="42"/>
  <c r="D4" i="43"/>
  <c r="E4" i="43"/>
  <c r="D4" i="46"/>
  <c r="E4" i="46"/>
  <c r="D4" i="48"/>
  <c r="E4" i="48"/>
  <c r="D4" i="50"/>
  <c r="E4" i="50"/>
  <c r="D4" i="56"/>
  <c r="E4" i="56"/>
  <c r="D4" i="53"/>
  <c r="E4" i="53"/>
  <c r="A30" i="53"/>
  <c r="D4" i="54"/>
  <c r="E4" i="54"/>
  <c r="E2" i="29"/>
  <c r="A1" i="16"/>
  <c r="A3" i="29"/>
  <c r="A4" i="29"/>
  <c r="A5" i="29"/>
  <c r="A29" i="49"/>
  <c r="G3" i="29"/>
  <c r="E3" i="29"/>
  <c r="A1" i="18"/>
  <c r="E4" i="29"/>
  <c r="A1" i="17"/>
  <c r="G4" i="29"/>
  <c r="E5" i="29"/>
  <c r="A1" i="19"/>
  <c r="A6" i="29"/>
  <c r="G5" i="29"/>
  <c r="E6" i="29"/>
  <c r="A1" i="26"/>
  <c r="A7" i="29"/>
  <c r="G6" i="29"/>
  <c r="G7" i="29"/>
  <c r="E7" i="29"/>
  <c r="A1" i="1"/>
  <c r="A8" i="29"/>
  <c r="A9" i="29"/>
  <c r="E8" i="29"/>
  <c r="A1" i="8"/>
  <c r="G8" i="29"/>
  <c r="G9" i="29"/>
  <c r="A10" i="29"/>
  <c r="E9" i="29"/>
  <c r="A1" i="21"/>
  <c r="G10" i="29"/>
  <c r="A11" i="29"/>
  <c r="E10" i="29"/>
  <c r="A1" i="9"/>
  <c r="E11" i="29"/>
  <c r="A1" i="85"/>
  <c r="A12" i="29"/>
  <c r="G11" i="29"/>
  <c r="E12" i="29"/>
  <c r="A1" i="10"/>
  <c r="G12" i="29"/>
  <c r="A13" i="29"/>
  <c r="G13" i="29"/>
  <c r="E13" i="29"/>
  <c r="A1" i="80"/>
  <c r="A14" i="29"/>
  <c r="A15" i="29"/>
  <c r="E14" i="29"/>
  <c r="A1" i="11"/>
  <c r="G14" i="29"/>
  <c r="A16" i="29"/>
  <c r="G15" i="29"/>
  <c r="E15" i="29"/>
  <c r="A1" i="4"/>
  <c r="A17" i="29"/>
  <c r="G16" i="29"/>
  <c r="E16" i="29"/>
  <c r="A1" i="5"/>
  <c r="A18" i="29"/>
  <c r="G17" i="29"/>
  <c r="E17" i="29"/>
  <c r="A1" i="35"/>
  <c r="E18" i="29"/>
  <c r="A1" i="34"/>
  <c r="A19" i="29"/>
  <c r="G18" i="29"/>
  <c r="A20" i="29"/>
  <c r="G19" i="29"/>
  <c r="E19" i="29"/>
  <c r="A1" i="7"/>
  <c r="E20" i="29"/>
  <c r="A1" i="33"/>
  <c r="A21" i="29"/>
  <c r="G20" i="29"/>
  <c r="G21" i="29"/>
  <c r="E21" i="29"/>
  <c r="A1" i="13"/>
  <c r="A22" i="29"/>
  <c r="E22" i="29"/>
  <c r="A1" i="62"/>
  <c r="A23" i="29"/>
  <c r="G22" i="29"/>
  <c r="G23" i="29"/>
  <c r="E23" i="29"/>
  <c r="A1" i="14"/>
  <c r="A24" i="29"/>
  <c r="G24" i="29"/>
  <c r="A25" i="29"/>
  <c r="E24" i="29"/>
  <c r="A1" i="15"/>
  <c r="G25" i="29"/>
  <c r="A26" i="29"/>
  <c r="E25" i="29"/>
  <c r="A1" i="37"/>
  <c r="A27" i="29"/>
  <c r="E26" i="29"/>
  <c r="A1" i="32"/>
  <c r="G26" i="29"/>
  <c r="A28" i="29"/>
  <c r="E27" i="29"/>
  <c r="A1" i="81"/>
  <c r="G27" i="29"/>
  <c r="A29" i="29"/>
  <c r="E28" i="29"/>
  <c r="A1" i="69"/>
  <c r="G28" i="29"/>
  <c r="A30" i="29"/>
  <c r="G29" i="29"/>
  <c r="E29" i="29"/>
  <c r="A1" i="82"/>
  <c r="A31" i="29"/>
  <c r="E30" i="29"/>
  <c r="A1" i="83"/>
  <c r="G30" i="29"/>
  <c r="A32" i="29"/>
  <c r="E31" i="29"/>
  <c r="A1" i="39"/>
  <c r="G31" i="29"/>
  <c r="A33" i="29"/>
  <c r="E32" i="29"/>
  <c r="A1" i="40"/>
  <c r="G32" i="29"/>
  <c r="A34" i="29"/>
  <c r="G33" i="29"/>
  <c r="E33" i="29"/>
  <c r="A1" i="41"/>
  <c r="G34" i="29"/>
  <c r="A35" i="29"/>
  <c r="E34" i="29"/>
  <c r="A1" i="42"/>
  <c r="E35" i="29"/>
  <c r="A1" i="43"/>
  <c r="A36" i="29"/>
  <c r="G35" i="29"/>
  <c r="G36" i="29"/>
  <c r="E36" i="29"/>
  <c r="A1" i="46"/>
  <c r="A37" i="29"/>
  <c r="G37" i="29"/>
  <c r="E37" i="29"/>
  <c r="A1" i="63"/>
  <c r="A38" i="29"/>
  <c r="A39" i="29"/>
  <c r="G38" i="29"/>
  <c r="E38" i="29"/>
  <c r="A1" i="64"/>
  <c r="A40" i="29"/>
  <c r="A41" i="29"/>
  <c r="G39" i="29"/>
  <c r="E39" i="29"/>
  <c r="A1" i="48"/>
  <c r="E41" i="29"/>
  <c r="A42" i="29"/>
  <c r="A43" i="29"/>
  <c r="G41" i="29"/>
  <c r="G40" i="29"/>
  <c r="E40" i="29"/>
  <c r="E43" i="29"/>
  <c r="A44" i="29"/>
  <c r="A1" i="49"/>
  <c r="G42" i="29"/>
  <c r="E42" i="29"/>
  <c r="A1" i="50"/>
  <c r="A45" i="29"/>
  <c r="G44" i="29"/>
  <c r="E44" i="29"/>
  <c r="A1" i="56"/>
  <c r="A46" i="29"/>
  <c r="E45" i="29"/>
  <c r="A1" i="70"/>
  <c r="G45" i="29"/>
  <c r="E46" i="29"/>
  <c r="A1" i="53"/>
  <c r="G46" i="29"/>
  <c r="A47" i="29"/>
  <c r="A48" i="29"/>
  <c r="G47" i="29"/>
  <c r="E47" i="29"/>
  <c r="A1" i="54"/>
  <c r="E48" i="29"/>
  <c r="A1" i="78"/>
  <c r="G48" i="29"/>
  <c r="A49" i="29"/>
  <c r="E49" i="29"/>
  <c r="G49" i="29"/>
</calcChain>
</file>

<file path=xl/sharedStrings.xml><?xml version="1.0" encoding="utf-8"?>
<sst xmlns="http://schemas.openxmlformats.org/spreadsheetml/2006/main" count="937" uniqueCount="297">
  <si>
    <t>Page 37</t>
  </si>
  <si>
    <t>Page 38</t>
  </si>
  <si>
    <t>Page 39</t>
  </si>
  <si>
    <t>Page 40</t>
  </si>
  <si>
    <t>Notes:</t>
  </si>
  <si>
    <t>Seattle Annual CPI-U</t>
  </si>
  <si>
    <t>YOY Change</t>
  </si>
  <si>
    <t>Recorded Documents</t>
  </si>
  <si>
    <t xml:space="preserve">The Investment Pool Real Rate of Return Forecast is deflated by the </t>
  </si>
  <si>
    <t>National CPI-W</t>
  </si>
  <si>
    <t>Retail Gas</t>
  </si>
  <si>
    <t>Veteran's Aid</t>
  </si>
  <si>
    <t>Transit</t>
  </si>
  <si>
    <t>UTGO</t>
  </si>
  <si>
    <t>Seattle CPI-U</t>
  </si>
  <si>
    <t>Page 6</t>
  </si>
  <si>
    <t>1. Values are nominal annual returns for the King County investment pool.</t>
  </si>
  <si>
    <t>Veterans Aid Property Tax</t>
  </si>
  <si>
    <t xml:space="preserve"> </t>
  </si>
  <si>
    <t>Transit Property Tax</t>
  </si>
  <si>
    <t>Unincorporated Area/Roads Property Tax Levy</t>
  </si>
  <si>
    <t>AFIS Lid Lift</t>
  </si>
  <si>
    <t>King County Sales and Use Taxbase</t>
  </si>
  <si>
    <t>Area</t>
  </si>
  <si>
    <t>1. Distribution is 0.1% of countywide taxable sales less sales at lodging establishments with</t>
  </si>
  <si>
    <t>Page 26</t>
  </si>
  <si>
    <t>Diesel &amp; Gas Wholesale</t>
  </si>
  <si>
    <t>Annual Growth</t>
  </si>
  <si>
    <t>The Local Option and Criminal Justice Sales Tax Forecasts</t>
  </si>
  <si>
    <t>Outyear COLA Comparison</t>
  </si>
  <si>
    <t>1. Distribution is 0.9% of countywide taxable sales less sales at lodging establishments with</t>
  </si>
  <si>
    <t>Mental Health Sales Tax</t>
  </si>
  <si>
    <t>Seattle CPI-W</t>
  </si>
  <si>
    <t xml:space="preserve">1. Values are real annual returns for the King County investment pool using </t>
  </si>
  <si>
    <t>EMS</t>
  </si>
  <si>
    <t>Conservation Futures</t>
  </si>
  <si>
    <t>Flood</t>
  </si>
  <si>
    <t>Page 27</t>
  </si>
  <si>
    <t>Page 28</t>
  </si>
  <si>
    <t>Page 29</t>
  </si>
  <si>
    <t>Page 30</t>
  </si>
  <si>
    <t>Page 31</t>
  </si>
  <si>
    <t>Page 32</t>
  </si>
  <si>
    <t>Metro Transit Sales Tax</t>
  </si>
  <si>
    <t>Page 18</t>
  </si>
  <si>
    <t>Page 19</t>
  </si>
  <si>
    <t>Page 20</t>
  </si>
  <si>
    <t>Emergency Medical Services (EMS) Property Tax</t>
  </si>
  <si>
    <t>1. Series CUUR0000SAT. Values are annual growth.</t>
  </si>
  <si>
    <t>Page 16</t>
  </si>
  <si>
    <t>Page 17</t>
  </si>
  <si>
    <t>Page 21</t>
  </si>
  <si>
    <t>Page 22</t>
  </si>
  <si>
    <t xml:space="preserve">1. Distribution is 1% of taxable sales in unincorporated KC and 0.15% of taxable sales in </t>
  </si>
  <si>
    <t>Investment Pool Real Rate of Return</t>
  </si>
  <si>
    <t>1. Values listed are the sum of official public records, recorded maps and marriage records.</t>
  </si>
  <si>
    <t>National CPI-U</t>
  </si>
  <si>
    <t>Parks</t>
  </si>
  <si>
    <t>UTGO Bond Property Tax</t>
  </si>
  <si>
    <t>Current Expense</t>
  </si>
  <si>
    <t>Countywide Assessed Value</t>
  </si>
  <si>
    <t xml:space="preserve">The Uninc Area Assessed Value, Uninc New Construction and UAL/Roads Levy </t>
  </si>
  <si>
    <t>Page 2</t>
  </si>
  <si>
    <t>Page 3</t>
  </si>
  <si>
    <t>Page 4</t>
  </si>
  <si>
    <t>Page 5</t>
  </si>
  <si>
    <t>Conservation Futures Property Tax</t>
  </si>
  <si>
    <t>Flood District Property Tax</t>
  </si>
  <si>
    <t>Investment Pool Real Rate of Return:</t>
  </si>
  <si>
    <t>Page 11</t>
  </si>
  <si>
    <t>Page 12</t>
  </si>
  <si>
    <t>Page 13</t>
  </si>
  <si>
    <t>Page 14</t>
  </si>
  <si>
    <t>Page 15</t>
  </si>
  <si>
    <t>Unincorporated New Construction</t>
  </si>
  <si>
    <t>Unincorporated Assessed Value</t>
  </si>
  <si>
    <t>Quarter</t>
  </si>
  <si>
    <t>Diesel</t>
  </si>
  <si>
    <t>Gasoline</t>
  </si>
  <si>
    <t>-</t>
  </si>
  <si>
    <t>Year</t>
  </si>
  <si>
    <t>Value</t>
  </si>
  <si>
    <t>Date Annexed</t>
  </si>
  <si>
    <t>Page 10</t>
  </si>
  <si>
    <t>1. Distribution is 0.25% of taxable real estate sales in unincorporated King County.</t>
  </si>
  <si>
    <t>Office of Economic and Financial Analysis</t>
  </si>
  <si>
    <t>Criminal Justice Sales Tax</t>
  </si>
  <si>
    <t>Local and Option Sales Tax</t>
  </si>
  <si>
    <t>Category</t>
  </si>
  <si>
    <t>Forecast</t>
  </si>
  <si>
    <t>Type</t>
  </si>
  <si>
    <t>Link</t>
  </si>
  <si>
    <t>1. Series PCU446110446110. Values are annual growth.</t>
  </si>
  <si>
    <t>DD/MH</t>
  </si>
  <si>
    <t>AFIS</t>
  </si>
  <si>
    <t>Rental Car Sales Tax</t>
  </si>
  <si>
    <t>Countywide New Construction</t>
  </si>
  <si>
    <t>New COLA</t>
  </si>
  <si>
    <t>Pharmaceuticals PPI</t>
  </si>
  <si>
    <t>Transportation CPI</t>
  </si>
  <si>
    <t>Hotel Sales Tax</t>
  </si>
  <si>
    <t>Contents</t>
  </si>
  <si>
    <t>Property tax adjustments:</t>
  </si>
  <si>
    <t>Page 41</t>
  </si>
  <si>
    <t>1. Distribution is 1% of taxable sales on rental cars within King County.</t>
  </si>
  <si>
    <t>Investment Pool Nominal Rate of Return</t>
  </si>
  <si>
    <t>Real Estate Excise Tax (REET 1)</t>
  </si>
  <si>
    <t>Sales and Use Taxbase</t>
  </si>
  <si>
    <t>Tax Year</t>
  </si>
  <si>
    <t>1. Unincorporated new construction values are affected by annexations (see appendix).</t>
  </si>
  <si>
    <t>Page 35</t>
  </si>
  <si>
    <t>Page 36</t>
  </si>
  <si>
    <t>Page 43</t>
  </si>
  <si>
    <t>Current Expense Property Tax</t>
  </si>
  <si>
    <t>1. Values are total levy amounts and have not been adjusted for undercollections.</t>
  </si>
  <si>
    <t>Page 7</t>
  </si>
  <si>
    <t>Page 8</t>
  </si>
  <si>
    <t>Page 9</t>
  </si>
  <si>
    <t>1. Values are tax receipts reported for all taxable gambling activities.</t>
  </si>
  <si>
    <t>Sales tax adjustments:</t>
  </si>
  <si>
    <t>Retail Gas Prices</t>
  </si>
  <si>
    <t>UAL/Roads</t>
  </si>
  <si>
    <t>1. Values are for Seattle, WA, regular grades, regular formulations as quoted by the Energy</t>
  </si>
  <si>
    <t>1. Values are total levy amounts and have been adjusted for undercollections.</t>
  </si>
  <si>
    <t>1. Distribution is 2% of taxable sales on accomodations within King County.</t>
  </si>
  <si>
    <t>Page 23</t>
  </si>
  <si>
    <t>Page 24</t>
  </si>
  <si>
    <t>1. Series CUUR0000SAO. Values are annual growth.</t>
  </si>
  <si>
    <t>Parks Lid Lift</t>
  </si>
  <si>
    <t>Gambling Tax</t>
  </si>
  <si>
    <t>E-911 Tax</t>
  </si>
  <si>
    <t>Page 42</t>
  </si>
  <si>
    <t>Page 33</t>
  </si>
  <si>
    <t>Page 34</t>
  </si>
  <si>
    <t>Appendix</t>
  </si>
  <si>
    <t>REET Adjustments:</t>
  </si>
  <si>
    <t>Page 25</t>
  </si>
  <si>
    <t>The REET Forecast has been adjusted for the annexations listed above.</t>
  </si>
  <si>
    <t>1. Includes taxable value only.</t>
  </si>
  <si>
    <t>1. Actual values are taxable sales for King County as reported by the Washington DOR.</t>
  </si>
  <si>
    <t xml:space="preserve">1. Distribution is 0.1% of countywide sales allocated 10% to counties and 90% by population </t>
  </si>
  <si>
    <t>Dev. Disabilities &amp; Mental Health Property Tax</t>
  </si>
  <si>
    <t xml:space="preserve">    between the City of Seattle and King County.</t>
  </si>
  <si>
    <t>1. Values are tax revenues for cellular (regular and prepaid), landline and VOIP accounts.</t>
  </si>
  <si>
    <t>1. Values are the "Grand Recapitulation" amounts as listed by King County Dept. of</t>
  </si>
  <si>
    <t xml:space="preserve">1. Values are local area new construction only. Change in state assessed utility value </t>
  </si>
  <si>
    <t xml:space="preserve">    to cities/counties per WA DOR.</t>
  </si>
  <si>
    <t xml:space="preserve">    incorporated cities per WA DOR. </t>
  </si>
  <si>
    <t>1. Series CWUR0000SAO. Values are annual growth.</t>
  </si>
  <si>
    <t>1. The COLA values are calculated as 95% of the Seattle CPI-W where the CPI-W</t>
  </si>
  <si>
    <t xml:space="preserve">    value is the average of the six most recent July-June tax year values less the</t>
  </si>
  <si>
    <t xml:space="preserve">    average of the six prior July-June values.</t>
  </si>
  <si>
    <t>PSERN</t>
  </si>
  <si>
    <t>Page 44</t>
  </si>
  <si>
    <t>BSFK</t>
  </si>
  <si>
    <t xml:space="preserve">    center account per RCW 67.28.180.</t>
  </si>
  <si>
    <t>June-June Seattle CPI-W</t>
  </si>
  <si>
    <t xml:space="preserve">2. There are multiple COLA agreements and this forecast only applies to those </t>
  </si>
  <si>
    <t>Page 45</t>
  </si>
  <si>
    <t>3. The PSERN levy is in effect from 2016-2024.</t>
  </si>
  <si>
    <t>Roads addendum</t>
  </si>
  <si>
    <t>Page 46</t>
  </si>
  <si>
    <t>Annexation Area</t>
  </si>
  <si>
    <t>UAL/Roads Levy Annexation Reduction</t>
  </si>
  <si>
    <t>UAL/Roads
Levy Rate</t>
  </si>
  <si>
    <t xml:space="preserve">Annexation Area 
Assessed Value </t>
  </si>
  <si>
    <t>Best Start For Kids</t>
  </si>
  <si>
    <t>Page 47</t>
  </si>
  <si>
    <t>3. Levy amounts do not reflect forecasted new construction impacts from the TDR/TIF ILA</t>
  </si>
  <si>
    <t xml:space="preserve">    Assessments and include both taxable and non-taxable value.</t>
  </si>
  <si>
    <t>2. Unincorporated assessed values are affected by annexations (see appendix).</t>
  </si>
  <si>
    <t xml:space="preserve">    not included.</t>
  </si>
  <si>
    <t>2. Change in state assessed utility value not included.</t>
  </si>
  <si>
    <t xml:space="preserve">    60 or more rooms, which are capped at 0.6% per WA DOR.</t>
  </si>
  <si>
    <t xml:space="preserve">    60 or more rooms, which do not pay MIDD sales tax per WA DOR.</t>
  </si>
  <si>
    <t>2. King County also collects REET 2 (another identical 0.25%, not shown here).</t>
  </si>
  <si>
    <t xml:space="preserve">    STB CPI-U to adjust nominal values.</t>
  </si>
  <si>
    <t xml:space="preserve">    prior year to June of current year.</t>
  </si>
  <si>
    <t xml:space="preserve">    units on the "new COLA" formula.</t>
  </si>
  <si>
    <t>2. Limited bond debt service included in CX Levy in 2013 and thereafter.</t>
  </si>
  <si>
    <t>2. Values for 2008-2013 include the Parks Operating &amp; Expansion lid lifts (expired in 2013).</t>
  </si>
  <si>
    <t>2. "PSERN" is an acronym for the Puget Sound Emergency Radio Network.</t>
  </si>
  <si>
    <t>2. The UAL/Roads levy values are affected by annexations (see appendix).</t>
  </si>
  <si>
    <t>Marine Levy Property Tax</t>
  </si>
  <si>
    <t>P&amp;I on Property Taxes</t>
  </si>
  <si>
    <t>Penalties and Interest on Delinquent Property Taxes</t>
  </si>
  <si>
    <t>Marine</t>
  </si>
  <si>
    <t>have been adjusted for the annexations listed above (Pages 7 &amp; 10).</t>
  </si>
  <si>
    <t xml:space="preserve">    Information Administration (EIA) in $/gallon (EMM_EPMRU_PTE_Y48SE_DPG.)</t>
  </si>
  <si>
    <t xml:space="preserve">3. Forecast values are total levy amounts and assume large annexations are removed </t>
  </si>
  <si>
    <t xml:space="preserve">    from unincorporated assessed value prior to setting the levy rates in the annexation year.</t>
  </si>
  <si>
    <t>Annexation Assumptions</t>
  </si>
  <si>
    <t>Q1 2020</t>
  </si>
  <si>
    <t>Q2 2020</t>
  </si>
  <si>
    <t>Q3 2020</t>
  </si>
  <si>
    <t>Q4 2020</t>
  </si>
  <si>
    <t xml:space="preserve">    ultra-low sulfur diesel purchases.</t>
  </si>
  <si>
    <t>1. Forecast diesel values are average annual Tacoma rack price for King County's</t>
  </si>
  <si>
    <t xml:space="preserve">    excluding delivery charges and taxes.</t>
  </si>
  <si>
    <t>2. Forecast gasoline values are WA state fuel prices for UNL Regular 9.0 RVP</t>
  </si>
  <si>
    <t>1. Series CUURS49DSA0. Values are annual growth.</t>
  </si>
  <si>
    <t xml:space="preserve">1. Series CWURS49DSA0. Values are year over year change from June of </t>
  </si>
  <si>
    <t>Seattle CPI-U mean forecast. Series CUURS49DSA0.</t>
  </si>
  <si>
    <t xml:space="preserve">    remote sellers and referrers.</t>
  </si>
  <si>
    <t>2. Forecast values include estimated sales associated with marketplace facilitators,</t>
  </si>
  <si>
    <t>2. AFIS is a six-year lid lift in effect from 2019-2024.</t>
  </si>
  <si>
    <t>3. Forecasts are impacted by out-year annexations (see appendix).</t>
  </si>
  <si>
    <t>2. Forecasts are impacted by out-year annexations (see appendix).</t>
  </si>
  <si>
    <t>Q1 2021</t>
  </si>
  <si>
    <t>Q2 2021</t>
  </si>
  <si>
    <t>Q3 2021</t>
  </si>
  <si>
    <t>Q4 2021</t>
  </si>
  <si>
    <t>Page 48</t>
  </si>
  <si>
    <t>KC I+P Index</t>
  </si>
  <si>
    <t>COLA</t>
  </si>
  <si>
    <t>King County Inflation + Population Index</t>
  </si>
  <si>
    <t>Veterans, Seniors, and Human Services Lid Lift</t>
  </si>
  <si>
    <t>VSHSL</t>
  </si>
  <si>
    <t>2. All revenue is allocated to the General Fund (Fund 0010/Acct 31310).</t>
  </si>
  <si>
    <t>2. All revenue is allocated to the General Fund (Fund 0010/Acct 31370).</t>
  </si>
  <si>
    <t>2. All revenue is allocated to the MIDD Fund (Fund 1135/Acct 31314).</t>
  </si>
  <si>
    <t xml:space="preserve">In addition, all sales tax forecasts/actuals have been adjusted for delinquent payments, </t>
  </si>
  <si>
    <t>include mitigation payments, remote sales in outyears, and deduct the 1% DOR admin fee.</t>
  </si>
  <si>
    <t>2. All revenue is allocated to the Public Transit Fund (Fund 4641/Acct 31310).</t>
  </si>
  <si>
    <t>2. The VSHSL levy is in effect from 2018-2023.</t>
  </si>
  <si>
    <t>Hotel Tax (HB 2015)</t>
  </si>
  <si>
    <t>Q1 2022</t>
  </si>
  <si>
    <t>Q2 2022</t>
  </si>
  <si>
    <t>Q3 2022</t>
  </si>
  <si>
    <t>Q4 2022</t>
  </si>
  <si>
    <t>Q1 2023</t>
  </si>
  <si>
    <t>Q2 2023</t>
  </si>
  <si>
    <t>Q3 2023</t>
  </si>
  <si>
    <t>Q4 2023</t>
  </si>
  <si>
    <t>Q1 2024</t>
  </si>
  <si>
    <t>Q2 2024</t>
  </si>
  <si>
    <t>Q3 2024</t>
  </si>
  <si>
    <t>Q4 2024</t>
  </si>
  <si>
    <t xml:space="preserve">    (i.e. 1% increase not included).</t>
  </si>
  <si>
    <t>Fairwood</t>
  </si>
  <si>
    <t>North Highline Y</t>
  </si>
  <si>
    <t xml:space="preserve">    on a 18.32 cent first year levy rate.</t>
  </si>
  <si>
    <t>3. The Parks levy is in effect from 2020-2025 and values for 2020 and beyond are based</t>
  </si>
  <si>
    <t>North Federal Way &amp; 
Lakeland South</t>
  </si>
  <si>
    <t>1. Revenue reflects expanded lodging excise tax per 2SHB 2015 that went into effect in 2019.</t>
  </si>
  <si>
    <t>1. Values shown are one plus the sum of the growth of STB CPI-W values from June</t>
  </si>
  <si>
    <t xml:space="preserve">    population growth forecast for the same period.</t>
  </si>
  <si>
    <t xml:space="preserve">    two-years prior to June of the prior year, and the most recent OEFA King County </t>
  </si>
  <si>
    <t>Health Through Housing Sales Tax</t>
  </si>
  <si>
    <t xml:space="preserve">    Maple Valley, Snoqualmie, Renton, Covington and Kent.</t>
  </si>
  <si>
    <t xml:space="preserve">1. Distribution is 0.1% of countywide sales excluding Bellevue, Issaquah, North Bend, </t>
  </si>
  <si>
    <t>2. From 2016-2020 revenues received were deposited in the State's stadium and exhibition</t>
  </si>
  <si>
    <t xml:space="preserve">2. The 2020 value reflects a June 1 due date for first half property taxes and the waiving </t>
  </si>
  <si>
    <t>2. Actual values are on an accrual basis as listed in EBS, Fund 000001110.</t>
  </si>
  <si>
    <t xml:space="preserve">    </t>
  </si>
  <si>
    <t>1. Actual values are as recorded in EBS, Fund 000000010, Acct. 31911.</t>
  </si>
  <si>
    <t xml:space="preserve">    based on a 26.5 cent first year (and maximum) levy rate.</t>
  </si>
  <si>
    <t xml:space="preserve">2. The current EMS levy is in effect from 2020-2025 and values for 2020 and beyond are </t>
  </si>
  <si>
    <t>2. Values for 2022 and beyond assume increases are based on new construction only</t>
  </si>
  <si>
    <t>2. The first BSFK levy was in effect from 2016 thru 2021.</t>
  </si>
  <si>
    <t xml:space="preserve">    levy rate and 1.03 limit factor.</t>
  </si>
  <si>
    <t xml:space="preserve">3. The BSFK levy is in effect from 2022-2027 and is based on a 19 cent first year </t>
  </si>
  <si>
    <t>Renton West Hill</t>
  </si>
  <si>
    <t>East Renton Plateau</t>
  </si>
  <si>
    <t>Fairwood (Incorporation Area)</t>
  </si>
  <si>
    <t>North Highline
Renton West Hill</t>
  </si>
  <si>
    <t>North Federal Way &amp; Lakeland South
Renton East Hill</t>
  </si>
  <si>
    <t>2022 Population Est.</t>
  </si>
  <si>
    <t>These forecasts are presented on accrual basis.</t>
  </si>
  <si>
    <t>REET data presents 0.25% of King County's 0.50% real estate tax (Page 15).</t>
  </si>
  <si>
    <t xml:space="preserve">3. Levy limit factor is 1.035. </t>
  </si>
  <si>
    <t>4. Levy limit factor is inflation plus population (see KC I+P Index tab.)</t>
  </si>
  <si>
    <t xml:space="preserve">1. Values are total levy amounts, have not been adjusted for undercollections, and </t>
  </si>
  <si>
    <t xml:space="preserve">    reflect a 1.01 limit factor.</t>
  </si>
  <si>
    <t xml:space="preserve">    by voters.</t>
  </si>
  <si>
    <t xml:space="preserve">    factor and are provided for planning purposes as the levy increase has not been approved</t>
  </si>
  <si>
    <t>1. Values for 2023 and beyond are based on a 6.25 cent first year levy rate and 1.01 limit</t>
  </si>
  <si>
    <t xml:space="preserve">3. Values for 2022 and beyond reflect changes made in ESHB 1410 (2021 Session) and </t>
  </si>
  <si>
    <t xml:space="preserve">    Harborview Medical Center bonds approved by voters in 2020.</t>
  </si>
  <si>
    <t xml:space="preserve">2. Values for 2022 and beyond include the estimated amounts to support the </t>
  </si>
  <si>
    <t>August 2022 King County Economic and Revenue Forecast</t>
  </si>
  <si>
    <t>August</t>
  </si>
  <si>
    <t>% Change from July 2022 Forecast</t>
  </si>
  <si>
    <t># Change from July 2022 Forecast</t>
  </si>
  <si>
    <t>Diesel and Gasoline Dollar per Gallon</t>
  </si>
  <si>
    <t>Conservation Futures (Alt.)</t>
  </si>
  <si>
    <t>Conservation Futures Alternative Property Tax</t>
  </si>
  <si>
    <t>Page 49</t>
  </si>
  <si>
    <t xml:space="preserve">    of the 3% June penalty for late payments.</t>
  </si>
  <si>
    <t xml:space="preserve">    EHB 1982 (2022 Session) that changed the determination of penalties and interest.</t>
  </si>
  <si>
    <t>UAL/Roads Property Tax Annexation Addendum</t>
  </si>
  <si>
    <t>2. Percent and dollar changes are measured from the March 2022 preliminary forecast.</t>
  </si>
  <si>
    <t>Forecasts have been adjusted for the annexations listed above (Pages 3, 5, 42).</t>
  </si>
  <si>
    <t>$4,070,379,972
$3,654,138,661</t>
  </si>
  <si>
    <t>$4,958,106,010
$2,107,522,880</t>
  </si>
  <si>
    <t>% Change from March 2022 Forecast</t>
  </si>
  <si>
    <t>Forecast Adopted by the Forecast Council on August 26th, 2022 (KCFC 2022-05)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</si>
</sst>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&quot;$&quot;#,##0"/>
    <numFmt numFmtId="166" formatCode="&quot;$&quot;#,##0.00"/>
    <numFmt numFmtId="167" formatCode="&quot;$&quot;#,##0;\(&quot;$&quot;#,##0\)"/>
    <numFmt numFmtId="168" formatCode="&quot;$&quot;#,##0.00;\(&quot;$&quot;#,##0.00\)"/>
    <numFmt numFmtId="169" formatCode="_(* #,##0_);_(* \(#,##0\);_(* &quot;-&quot;??_);_(@_)"/>
    <numFmt numFmtId="170" formatCode="mm/dd/yy;@"/>
    <numFmt numFmtId="171" formatCode="0.0000"/>
    <numFmt numFmtId="172" formatCode="0.0%"/>
    <numFmt numFmtId="173" formatCode="_(&quot;$&quot;* #,##0_);_(&quot;$&quot;* \(#,##0\);_(&quot;$&quot;* &quot;-&quot;??_);_(@_)"/>
  </numFmts>
  <fonts count="30" x14ac:knownFonts="1">
    <font>
      <sz val="10"/>
      <name val="Verdana"/>
    </font>
    <font>
      <sz val="11"/>
      <color theme="1"/>
      <name val="Calibri"/>
      <family val="2"/>
      <scheme val="minor"/>
    </font>
    <font>
      <sz val="16"/>
      <name val="Arial Narrow"/>
      <family val="2"/>
    </font>
    <font>
      <sz val="18"/>
      <name val="Arial Narrow"/>
      <family val="2"/>
    </font>
    <font>
      <sz val="8"/>
      <name val="Verdana"/>
      <family val="2"/>
    </font>
    <font>
      <sz val="10"/>
      <name val="Arial Narrow"/>
      <family val="2"/>
    </font>
    <font>
      <b/>
      <sz val="16"/>
      <name val="Arial Narrow"/>
      <family val="2"/>
    </font>
    <font>
      <sz val="11"/>
      <name val="Arial Narrow"/>
      <family val="2"/>
    </font>
    <font>
      <sz val="18"/>
      <name val="Verdana"/>
      <family val="2"/>
    </font>
    <font>
      <b/>
      <sz val="11"/>
      <name val="Arial Narrow"/>
      <family val="2"/>
    </font>
    <font>
      <sz val="14"/>
      <name val="Arial Narrow"/>
      <family val="2"/>
    </font>
    <font>
      <sz val="18"/>
      <name val="Arial Narrow"/>
      <family val="2"/>
    </font>
    <font>
      <u/>
      <sz val="14"/>
      <name val="Arial Narrow"/>
      <family val="2"/>
    </font>
    <font>
      <sz val="14"/>
      <name val="Arial Narrow"/>
      <family val="2"/>
    </font>
    <font>
      <u/>
      <sz val="11"/>
      <name val="Arial Narrow"/>
      <family val="2"/>
    </font>
    <font>
      <sz val="14"/>
      <name val="Arial Narrow"/>
      <family val="2"/>
    </font>
    <font>
      <sz val="10"/>
      <name val="Verdana"/>
      <family val="2"/>
    </font>
    <font>
      <b/>
      <sz val="14"/>
      <name val="Arial Narrow"/>
      <family val="2"/>
    </font>
    <font>
      <sz val="14"/>
      <name val="Arial Narrow"/>
      <family val="2"/>
    </font>
    <font>
      <sz val="16"/>
      <name val="Arial Narrow"/>
      <family val="2"/>
    </font>
    <font>
      <sz val="14"/>
      <color indexed="55"/>
      <name val="Arial Narrow"/>
      <family val="2"/>
    </font>
    <font>
      <sz val="10"/>
      <name val="Verdana"/>
      <family val="2"/>
    </font>
    <font>
      <sz val="16"/>
      <name val="Verdana"/>
      <family val="2"/>
    </font>
    <font>
      <u/>
      <sz val="10"/>
      <color theme="10"/>
      <name val="Verdana"/>
      <family val="2"/>
    </font>
    <font>
      <b/>
      <sz val="18"/>
      <name val="Arial Narrow"/>
      <family val="2"/>
    </font>
    <font>
      <sz val="8"/>
      <name val="Verdana"/>
      <family val="2"/>
    </font>
    <font>
      <b/>
      <sz val="13"/>
      <name val="Arial Narrow"/>
      <family val="2"/>
    </font>
    <font>
      <sz val="11"/>
      <name val="Calibri"/>
      <family val="2"/>
    </font>
    <font>
      <sz val="10"/>
      <name val="Verdana"/>
      <family val="2"/>
    </font>
    <font>
      <sz val="1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13">
    <xf numFmtId="0" fontId="0" fillId="0" borderId="0"/>
    <xf numFmtId="43" fontId="21" fillId="0" borderId="0" applyFont="0" applyFill="0" applyBorder="0" applyAlignment="0" applyProtection="0"/>
    <xf numFmtId="0" fontId="1" fillId="0" borderId="0"/>
    <xf numFmtId="0" fontId="16" fillId="0" borderId="0"/>
    <xf numFmtId="43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" fillId="0" borderId="0"/>
    <xf numFmtId="0" fontId="16" fillId="0" borderId="0"/>
    <xf numFmtId="43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23" fillId="0" borderId="0" applyNumberFormat="0" applyFill="0" applyBorder="0" applyAlignment="0" applyProtection="0"/>
    <xf numFmtId="9" fontId="28" fillId="0" borderId="0" applyFont="0" applyFill="0" applyBorder="0" applyAlignment="0" applyProtection="0"/>
    <xf numFmtId="44" fontId="29" fillId="0" borderId="0" applyFont="0" applyFill="0" applyBorder="0" applyAlignment="0" applyProtection="0"/>
  </cellStyleXfs>
  <cellXfs count="250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10" fontId="2" fillId="2" borderId="0" xfId="0" applyNumberFormat="1" applyFont="1" applyFill="1" applyBorder="1" applyAlignment="1">
      <alignment horizontal="center" vertical="center"/>
    </xf>
    <xf numFmtId="3" fontId="5" fillId="2" borderId="0" xfId="0" applyNumberFormat="1" applyFont="1" applyFill="1" applyBorder="1" applyAlignment="1"/>
    <xf numFmtId="10" fontId="5" fillId="2" borderId="0" xfId="0" applyNumberFormat="1" applyFont="1" applyFill="1" applyBorder="1" applyAlignment="1"/>
    <xf numFmtId="0" fontId="5" fillId="2" borderId="0" xfId="0" applyFont="1" applyFill="1" applyBorder="1" applyAlignment="1"/>
    <xf numFmtId="0" fontId="5" fillId="2" borderId="0" xfId="0" applyFont="1" applyFill="1" applyBorder="1"/>
    <xf numFmtId="0" fontId="2" fillId="2" borderId="0" xfId="0" applyFont="1" applyFill="1" applyBorder="1" applyAlignment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/>
    <xf numFmtId="0" fontId="0" fillId="2" borderId="0" xfId="0" applyFill="1" applyAlignment="1"/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/>
    <xf numFmtId="0" fontId="3" fillId="2" borderId="5" xfId="0" applyFont="1" applyFill="1" applyBorder="1" applyAlignment="1">
      <alignment horizontal="center" vertical="center"/>
    </xf>
    <xf numFmtId="0" fontId="2" fillId="2" borderId="0" xfId="0" applyFont="1" applyFill="1" applyAlignment="1"/>
    <xf numFmtId="0" fontId="6" fillId="2" borderId="0" xfId="0" applyFont="1" applyFill="1" applyBorder="1"/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wrapText="1"/>
    </xf>
    <xf numFmtId="3" fontId="10" fillId="2" borderId="0" xfId="0" applyNumberFormat="1" applyFont="1" applyFill="1" applyBorder="1" applyAlignment="1"/>
    <xf numFmtId="0" fontId="11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14" fillId="2" borderId="0" xfId="0" applyFont="1" applyFill="1"/>
    <xf numFmtId="0" fontId="2" fillId="2" borderId="0" xfId="0" applyFont="1" applyFill="1" applyAlignment="1">
      <alignment horizontal="center"/>
    </xf>
    <xf numFmtId="0" fontId="10" fillId="2" borderId="0" xfId="0" applyFont="1" applyFill="1" applyAlignment="1"/>
    <xf numFmtId="0" fontId="10" fillId="2" borderId="0" xfId="0" applyFont="1" applyFill="1" applyAlignment="1">
      <alignment vertical="center"/>
    </xf>
    <xf numFmtId="3" fontId="2" fillId="2" borderId="0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vertical="center"/>
    </xf>
    <xf numFmtId="0" fontId="11" fillId="2" borderId="7" xfId="0" applyFont="1" applyFill="1" applyBorder="1" applyAlignment="1">
      <alignment horizontal="center" vertical="center" wrapText="1"/>
    </xf>
    <xf numFmtId="167" fontId="2" fillId="2" borderId="0" xfId="0" applyNumberFormat="1" applyFont="1" applyFill="1" applyAlignment="1"/>
    <xf numFmtId="0" fontId="3" fillId="2" borderId="1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/>
    </xf>
    <xf numFmtId="165" fontId="18" fillId="2" borderId="4" xfId="0" applyNumberFormat="1" applyFont="1" applyFill="1" applyBorder="1" applyAlignment="1">
      <alignment horizontal="center" vertical="center"/>
    </xf>
    <xf numFmtId="10" fontId="18" fillId="2" borderId="6" xfId="0" applyNumberFormat="1" applyFont="1" applyFill="1" applyBorder="1" applyAlignment="1">
      <alignment horizontal="center" vertical="center"/>
    </xf>
    <xf numFmtId="10" fontId="18" fillId="2" borderId="4" xfId="0" applyNumberFormat="1" applyFont="1" applyFill="1" applyBorder="1" applyAlignment="1">
      <alignment horizontal="center" vertical="center"/>
    </xf>
    <xf numFmtId="167" fontId="18" fillId="2" borderId="10" xfId="0" applyNumberFormat="1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165" fontId="18" fillId="2" borderId="5" xfId="0" applyNumberFormat="1" applyFont="1" applyFill="1" applyBorder="1" applyAlignment="1">
      <alignment horizontal="center" vertical="center"/>
    </xf>
    <xf numFmtId="10" fontId="18" fillId="2" borderId="0" xfId="0" applyNumberFormat="1" applyFont="1" applyFill="1" applyBorder="1" applyAlignment="1">
      <alignment horizontal="center" vertical="center"/>
    </xf>
    <xf numFmtId="10" fontId="18" fillId="2" borderId="7" xfId="0" applyNumberFormat="1" applyFont="1" applyFill="1" applyBorder="1" applyAlignment="1">
      <alignment horizontal="center" vertical="center"/>
    </xf>
    <xf numFmtId="167" fontId="18" fillId="2" borderId="7" xfId="0" applyNumberFormat="1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/>
    </xf>
    <xf numFmtId="165" fontId="18" fillId="2" borderId="9" xfId="0" applyNumberFormat="1" applyFont="1" applyFill="1" applyBorder="1" applyAlignment="1">
      <alignment horizontal="center" vertical="center"/>
    </xf>
    <xf numFmtId="10" fontId="18" fillId="2" borderId="8" xfId="0" applyNumberFormat="1" applyFont="1" applyFill="1" applyBorder="1" applyAlignment="1">
      <alignment horizontal="center" vertical="center"/>
    </xf>
    <xf numFmtId="10" fontId="18" fillId="2" borderId="10" xfId="0" applyNumberFormat="1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8" fillId="2" borderId="0" xfId="0" applyFont="1" applyFill="1" applyAlignment="1"/>
    <xf numFmtId="0" fontId="18" fillId="2" borderId="0" xfId="0" applyFont="1" applyFill="1" applyAlignment="1">
      <alignment vertical="center"/>
    </xf>
    <xf numFmtId="10" fontId="18" fillId="2" borderId="11" xfId="0" applyNumberFormat="1" applyFont="1" applyFill="1" applyBorder="1" applyAlignment="1">
      <alignment horizontal="center" vertical="center"/>
    </xf>
    <xf numFmtId="10" fontId="18" fillId="2" borderId="5" xfId="0" applyNumberFormat="1" applyFont="1" applyFill="1" applyBorder="1" applyAlignment="1">
      <alignment horizontal="center" vertical="center"/>
    </xf>
    <xf numFmtId="10" fontId="18" fillId="2" borderId="9" xfId="0" applyNumberFormat="1" applyFont="1" applyFill="1" applyBorder="1" applyAlignment="1">
      <alignment horizontal="center" vertical="center"/>
    </xf>
    <xf numFmtId="0" fontId="18" fillId="2" borderId="0" xfId="0" applyFont="1" applyFill="1" applyBorder="1" applyAlignment="1"/>
    <xf numFmtId="0" fontId="18" fillId="2" borderId="2" xfId="0" applyFont="1" applyFill="1" applyBorder="1" applyAlignment="1">
      <alignment horizontal="center" vertical="center"/>
    </xf>
    <xf numFmtId="0" fontId="18" fillId="2" borderId="0" xfId="0" applyFont="1" applyFill="1"/>
    <xf numFmtId="166" fontId="18" fillId="2" borderId="4" xfId="0" applyNumberFormat="1" applyFont="1" applyFill="1" applyBorder="1" applyAlignment="1">
      <alignment horizontal="center" vertical="center"/>
    </xf>
    <xf numFmtId="166" fontId="18" fillId="2" borderId="5" xfId="0" applyNumberFormat="1" applyFont="1" applyFill="1" applyBorder="1" applyAlignment="1">
      <alignment horizontal="center" vertical="center"/>
    </xf>
    <xf numFmtId="168" fontId="18" fillId="2" borderId="7" xfId="0" applyNumberFormat="1" applyFont="1" applyFill="1" applyBorder="1" applyAlignment="1">
      <alignment horizontal="center"/>
    </xf>
    <xf numFmtId="10" fontId="20" fillId="2" borderId="5" xfId="0" applyNumberFormat="1" applyFont="1" applyFill="1" applyBorder="1" applyAlignment="1">
      <alignment horizontal="center" vertical="center"/>
    </xf>
    <xf numFmtId="10" fontId="20" fillId="2" borderId="7" xfId="0" applyNumberFormat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166" fontId="18" fillId="2" borderId="9" xfId="0" applyNumberFormat="1" applyFont="1" applyFill="1" applyBorder="1" applyAlignment="1">
      <alignment horizontal="center" vertical="center"/>
    </xf>
    <xf numFmtId="165" fontId="18" fillId="2" borderId="11" xfId="0" applyNumberFormat="1" applyFont="1" applyFill="1" applyBorder="1" applyAlignment="1">
      <alignment horizontal="center" vertical="center"/>
    </xf>
    <xf numFmtId="165" fontId="18" fillId="2" borderId="7" xfId="0" applyNumberFormat="1" applyFont="1" applyFill="1" applyBorder="1" applyAlignment="1">
      <alignment horizontal="center" vertical="center"/>
    </xf>
    <xf numFmtId="0" fontId="19" fillId="2" borderId="0" xfId="0" applyFont="1" applyFill="1" applyBorder="1" applyAlignment="1"/>
    <xf numFmtId="167" fontId="18" fillId="2" borderId="0" xfId="0" applyNumberFormat="1" applyFont="1" applyFill="1" applyBorder="1" applyAlignment="1">
      <alignment horizontal="center" vertical="center"/>
    </xf>
    <xf numFmtId="0" fontId="10" fillId="2" borderId="0" xfId="0" quotePrefix="1" applyFont="1" applyFill="1" applyAlignment="1">
      <alignment vertical="center"/>
    </xf>
    <xf numFmtId="0" fontId="17" fillId="2" borderId="0" xfId="0" applyFont="1" applyFill="1"/>
    <xf numFmtId="10" fontId="10" fillId="2" borderId="6" xfId="0" applyNumberFormat="1" applyFont="1" applyFill="1" applyBorder="1" applyAlignment="1">
      <alignment horizontal="center" vertical="center"/>
    </xf>
    <xf numFmtId="10" fontId="10" fillId="2" borderId="7" xfId="0" applyNumberFormat="1" applyFont="1" applyFill="1" applyBorder="1" applyAlignment="1">
      <alignment horizontal="center" vertical="center"/>
    </xf>
    <xf numFmtId="167" fontId="10" fillId="2" borderId="7" xfId="0" applyNumberFormat="1" applyFont="1" applyFill="1" applyBorder="1" applyAlignment="1">
      <alignment horizontal="center" vertical="center"/>
    </xf>
    <xf numFmtId="167" fontId="18" fillId="2" borderId="11" xfId="0" applyNumberFormat="1" applyFont="1" applyFill="1" applyBorder="1" applyAlignment="1">
      <alignment horizontal="center" vertical="center"/>
    </xf>
    <xf numFmtId="10" fontId="10" fillId="2" borderId="4" xfId="0" applyNumberFormat="1" applyFont="1" applyFill="1" applyBorder="1" applyAlignment="1">
      <alignment horizontal="center" vertical="center"/>
    </xf>
    <xf numFmtId="0" fontId="0" fillId="0" borderId="0" xfId="0" applyAlignment="1"/>
    <xf numFmtId="0" fontId="3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0" fontId="10" fillId="2" borderId="10" xfId="0" applyNumberFormat="1" applyFont="1" applyFill="1" applyBorder="1" applyAlignment="1">
      <alignment horizontal="center" vertical="center"/>
    </xf>
    <xf numFmtId="8" fontId="18" fillId="2" borderId="0" xfId="0" applyNumberFormat="1" applyFont="1" applyFill="1"/>
    <xf numFmtId="10" fontId="10" fillId="2" borderId="11" xfId="0" applyNumberFormat="1" applyFont="1" applyFill="1" applyBorder="1" applyAlignment="1">
      <alignment horizontal="center" vertical="center"/>
    </xf>
    <xf numFmtId="165" fontId="10" fillId="2" borderId="5" xfId="0" applyNumberFormat="1" applyFont="1" applyFill="1" applyBorder="1" applyAlignment="1">
      <alignment horizontal="center" vertical="center"/>
    </xf>
    <xf numFmtId="10" fontId="10" fillId="2" borderId="5" xfId="0" applyNumberFormat="1" applyFont="1" applyFill="1" applyBorder="1" applyAlignment="1">
      <alignment horizontal="center" vertical="center"/>
    </xf>
    <xf numFmtId="0" fontId="10" fillId="2" borderId="0" xfId="0" quotePrefix="1" applyFont="1" applyFill="1" applyAlignment="1"/>
    <xf numFmtId="3" fontId="10" fillId="2" borderId="0" xfId="0" quotePrefix="1" applyNumberFormat="1" applyFont="1" applyFill="1" applyBorder="1" applyAlignment="1"/>
    <xf numFmtId="10" fontId="18" fillId="2" borderId="0" xfId="0" applyNumberFormat="1" applyFont="1" applyFill="1" applyBorder="1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/>
    <xf numFmtId="0" fontId="2" fillId="2" borderId="0" xfId="0" applyFont="1" applyFill="1" applyAlignment="1"/>
    <xf numFmtId="0" fontId="5" fillId="3" borderId="0" xfId="0" applyFont="1" applyFill="1" applyBorder="1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/>
    <xf numFmtId="165" fontId="18" fillId="2" borderId="0" xfId="0" applyNumberFormat="1" applyFont="1" applyFill="1" applyBorder="1" applyAlignment="1">
      <alignment horizontal="center" vertical="center"/>
    </xf>
    <xf numFmtId="166" fontId="18" fillId="2" borderId="0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/>
    <xf numFmtId="0" fontId="2" fillId="2" borderId="0" xfId="0" applyFont="1" applyFill="1" applyAlignment="1"/>
    <xf numFmtId="168" fontId="18" fillId="2" borderId="10" xfId="0" applyNumberFormat="1" applyFont="1" applyFill="1" applyBorder="1" applyAlignment="1">
      <alignment horizontal="center"/>
    </xf>
    <xf numFmtId="166" fontId="10" fillId="2" borderId="5" xfId="0" applyNumberFormat="1" applyFont="1" applyFill="1" applyBorder="1" applyAlignment="1">
      <alignment horizontal="center" vertical="center"/>
    </xf>
    <xf numFmtId="167" fontId="10" fillId="2" borderId="10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165" fontId="10" fillId="2" borderId="4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/>
    <xf numFmtId="0" fontId="2" fillId="2" borderId="0" xfId="0" applyFont="1" applyFill="1" applyAlignment="1"/>
    <xf numFmtId="0" fontId="18" fillId="2" borderId="12" xfId="0" applyFont="1" applyFill="1" applyBorder="1" applyAlignment="1">
      <alignment horizontal="center" vertical="center"/>
    </xf>
    <xf numFmtId="166" fontId="18" fillId="2" borderId="13" xfId="0" applyNumberFormat="1" applyFont="1" applyFill="1" applyBorder="1" applyAlignment="1">
      <alignment horizontal="center" vertical="center"/>
    </xf>
    <xf numFmtId="165" fontId="18" fillId="2" borderId="13" xfId="0" applyNumberFormat="1" applyFont="1" applyFill="1" applyBorder="1" applyAlignment="1">
      <alignment horizontal="center" vertical="center"/>
    </xf>
    <xf numFmtId="165" fontId="18" fillId="2" borderId="14" xfId="0" applyNumberFormat="1" applyFont="1" applyFill="1" applyBorder="1" applyAlignment="1">
      <alignment horizontal="center" vertical="center"/>
    </xf>
    <xf numFmtId="166" fontId="10" fillId="2" borderId="12" xfId="0" quotePrefix="1" applyNumberFormat="1" applyFont="1" applyFill="1" applyBorder="1" applyAlignment="1">
      <alignment horizontal="left" vertical="center" wrapText="1"/>
    </xf>
    <xf numFmtId="10" fontId="10" fillId="2" borderId="0" xfId="0" applyNumberFormat="1" applyFont="1" applyFill="1" applyBorder="1" applyAlignment="1">
      <alignment horizontal="center" vertical="center"/>
    </xf>
    <xf numFmtId="167" fontId="10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3" fontId="13" fillId="2" borderId="0" xfId="0" applyNumberFormat="1" applyFont="1" applyFill="1" applyBorder="1" applyAlignment="1">
      <alignment vertical="center"/>
    </xf>
    <xf numFmtId="3" fontId="10" fillId="2" borderId="0" xfId="0" applyNumberFormat="1" applyFont="1" applyFill="1" applyBorder="1" applyAlignment="1">
      <alignment vertical="center"/>
    </xf>
    <xf numFmtId="3" fontId="5" fillId="2" borderId="0" xfId="0" applyNumberFormat="1" applyFont="1" applyFill="1" applyBorder="1" applyAlignment="1">
      <alignment vertical="center"/>
    </xf>
    <xf numFmtId="3" fontId="18" fillId="2" borderId="0" xfId="0" applyNumberFormat="1" applyFont="1" applyFill="1" applyBorder="1" applyAlignment="1">
      <alignment vertical="center"/>
    </xf>
    <xf numFmtId="3" fontId="10" fillId="2" borderId="0" xfId="0" quotePrefix="1" applyNumberFormat="1" applyFont="1" applyFill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/>
    <xf numFmtId="10" fontId="18" fillId="2" borderId="0" xfId="0" applyNumberFormat="1" applyFont="1" applyFill="1"/>
    <xf numFmtId="169" fontId="18" fillId="2" borderId="0" xfId="1" applyNumberFormat="1" applyFont="1" applyFill="1" applyAlignment="1"/>
    <xf numFmtId="169" fontId="2" fillId="2" borderId="0" xfId="1" applyNumberFormat="1" applyFont="1" applyFill="1" applyAlignment="1"/>
    <xf numFmtId="165" fontId="18" fillId="2" borderId="0" xfId="0" applyNumberFormat="1" applyFont="1" applyFill="1" applyAlignment="1"/>
    <xf numFmtId="0" fontId="2" fillId="2" borderId="0" xfId="0" applyFont="1" applyFill="1" applyAlignment="1"/>
    <xf numFmtId="0" fontId="2" fillId="0" borderId="0" xfId="10" applyFont="1"/>
    <xf numFmtId="0" fontId="2" fillId="2" borderId="0" xfId="10" applyFont="1" applyFill="1" applyBorder="1" applyAlignment="1"/>
    <xf numFmtId="0" fontId="2" fillId="2" borderId="0" xfId="10" applyFont="1" applyFill="1" applyBorder="1"/>
    <xf numFmtId="0" fontId="2" fillId="2" borderId="0" xfId="10" applyFont="1" applyFill="1"/>
    <xf numFmtId="0" fontId="2" fillId="3" borderId="0" xfId="10" applyFont="1" applyFill="1" applyBorder="1" applyAlignment="1"/>
    <xf numFmtId="0" fontId="2" fillId="2" borderId="0" xfId="0" applyFont="1" applyFill="1" applyAlignment="1"/>
    <xf numFmtId="0" fontId="2" fillId="2" borderId="0" xfId="0" applyFont="1" applyFill="1" applyAlignment="1">
      <alignment horizontal="center" vertical="center"/>
    </xf>
    <xf numFmtId="0" fontId="2" fillId="3" borderId="0" xfId="0" applyFont="1" applyFill="1" applyBorder="1"/>
    <xf numFmtId="0" fontId="2" fillId="3" borderId="0" xfId="0" applyFont="1" applyFill="1" applyAlignment="1"/>
    <xf numFmtId="166" fontId="10" fillId="2" borderId="0" xfId="0" applyNumberFormat="1" applyFont="1" applyFill="1" applyBorder="1" applyAlignment="1">
      <alignment horizontal="center" vertical="center" wrapText="1"/>
    </xf>
    <xf numFmtId="166" fontId="10" fillId="2" borderId="7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/>
    <xf numFmtId="0" fontId="2" fillId="2" borderId="0" xfId="0" applyFont="1" applyFill="1" applyBorder="1" applyAlignment="1">
      <alignment wrapText="1"/>
    </xf>
    <xf numFmtId="165" fontId="10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18" fillId="2" borderId="0" xfId="0" applyFont="1" applyFill="1" applyBorder="1" applyAlignment="1">
      <alignment horizontal="left" vertical="center"/>
    </xf>
    <xf numFmtId="170" fontId="18" fillId="2" borderId="4" xfId="0" applyNumberFormat="1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vertical="center"/>
    </xf>
    <xf numFmtId="0" fontId="17" fillId="2" borderId="0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10" fillId="2" borderId="0" xfId="0" applyFont="1" applyFill="1" applyBorder="1" applyAlignment="1">
      <alignment horizontal="left" vertical="center"/>
    </xf>
    <xf numFmtId="0" fontId="2" fillId="2" borderId="0" xfId="0" applyFont="1" applyFill="1" applyAlignment="1"/>
    <xf numFmtId="165" fontId="10" fillId="2" borderId="7" xfId="0" applyNumberFormat="1" applyFont="1" applyFill="1" applyBorder="1" applyAlignment="1">
      <alignment horizontal="center" vertical="center"/>
    </xf>
    <xf numFmtId="0" fontId="2" fillId="2" borderId="0" xfId="0" applyFont="1" applyFill="1" applyAlignment="1"/>
    <xf numFmtId="10" fontId="18" fillId="2" borderId="0" xfId="0" applyNumberFormat="1" applyFont="1" applyFill="1" applyBorder="1" applyAlignment="1">
      <alignment horizontal="center"/>
    </xf>
    <xf numFmtId="168" fontId="18" fillId="2" borderId="0" xfId="0" applyNumberFormat="1" applyFont="1" applyFill="1" applyBorder="1" applyAlignment="1">
      <alignment horizontal="center"/>
    </xf>
    <xf numFmtId="166" fontId="10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/>
    <xf numFmtId="10" fontId="10" fillId="2" borderId="1" xfId="0" applyNumberFormat="1" applyFont="1" applyFill="1" applyBorder="1" applyAlignment="1">
      <alignment horizontal="center" vertical="center"/>
    </xf>
    <xf numFmtId="166" fontId="10" fillId="2" borderId="0" xfId="0" quotePrefix="1" applyNumberFormat="1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center" vertical="center"/>
    </xf>
    <xf numFmtId="0" fontId="2" fillId="3" borderId="0" xfId="10" applyFont="1" applyFill="1"/>
    <xf numFmtId="0" fontId="2" fillId="2" borderId="0" xfId="0" applyFont="1" applyFill="1" applyAlignment="1"/>
    <xf numFmtId="0" fontId="2" fillId="2" borderId="0" xfId="0" applyFont="1" applyFill="1" applyAlignment="1"/>
    <xf numFmtId="166" fontId="10" fillId="2" borderId="8" xfId="0" quotePrefix="1" applyNumberFormat="1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/>
    <xf numFmtId="3" fontId="18" fillId="2" borderId="4" xfId="1" applyNumberFormat="1" applyFont="1" applyFill="1" applyBorder="1" applyAlignment="1">
      <alignment horizontal="center" vertical="center"/>
    </xf>
    <xf numFmtId="3" fontId="18" fillId="2" borderId="5" xfId="1" applyNumberFormat="1" applyFont="1" applyFill="1" applyBorder="1" applyAlignment="1">
      <alignment horizontal="center" vertical="center"/>
    </xf>
    <xf numFmtId="10" fontId="10" fillId="2" borderId="7" xfId="0" applyNumberFormat="1" applyFont="1" applyFill="1" applyBorder="1" applyAlignment="1">
      <alignment horizontal="center"/>
    </xf>
    <xf numFmtId="10" fontId="10" fillId="2" borderId="10" xfId="0" applyNumberFormat="1" applyFont="1" applyFill="1" applyBorder="1" applyAlignment="1">
      <alignment horizontal="center"/>
    </xf>
    <xf numFmtId="37" fontId="18" fillId="2" borderId="10" xfId="1" applyNumberFormat="1" applyFont="1" applyFill="1" applyBorder="1" applyAlignment="1">
      <alignment horizontal="center" vertical="center"/>
    </xf>
    <xf numFmtId="0" fontId="18" fillId="2" borderId="19" xfId="0" applyFont="1" applyFill="1" applyBorder="1" applyAlignment="1">
      <alignment horizontal="center" vertical="center"/>
    </xf>
    <xf numFmtId="166" fontId="18" fillId="2" borderId="20" xfId="0" applyNumberFormat="1" applyFont="1" applyFill="1" applyBorder="1" applyAlignment="1">
      <alignment horizontal="center" vertical="center"/>
    </xf>
    <xf numFmtId="166" fontId="10" fillId="2" borderId="19" xfId="0" quotePrefix="1" applyNumberFormat="1" applyFont="1" applyFill="1" applyBorder="1" applyAlignment="1">
      <alignment horizontal="left" vertical="center" wrapText="1"/>
    </xf>
    <xf numFmtId="165" fontId="18" fillId="2" borderId="20" xfId="0" applyNumberFormat="1" applyFont="1" applyFill="1" applyBorder="1" applyAlignment="1">
      <alignment horizontal="center" vertical="center"/>
    </xf>
    <xf numFmtId="165" fontId="18" fillId="2" borderId="21" xfId="0" applyNumberFormat="1" applyFont="1" applyFill="1" applyBorder="1" applyAlignment="1">
      <alignment horizontal="center" vertical="center"/>
    </xf>
    <xf numFmtId="166" fontId="10" fillId="2" borderId="0" xfId="0" applyNumberFormat="1" applyFont="1" applyFill="1" applyBorder="1" applyAlignment="1">
      <alignment horizontal="left" vertical="center"/>
    </xf>
    <xf numFmtId="10" fontId="18" fillId="2" borderId="5" xfId="0" applyNumberFormat="1" applyFont="1" applyFill="1" applyBorder="1" applyAlignment="1">
      <alignment horizontal="center"/>
    </xf>
    <xf numFmtId="10" fontId="18" fillId="2" borderId="4" xfId="0" applyNumberFormat="1" applyFont="1" applyFill="1" applyBorder="1" applyAlignment="1">
      <alignment horizontal="center"/>
    </xf>
    <xf numFmtId="165" fontId="18" fillId="2" borderId="6" xfId="0" applyNumberFormat="1" applyFont="1" applyFill="1" applyBorder="1" applyAlignment="1">
      <alignment horizontal="center" vertical="center"/>
    </xf>
    <xf numFmtId="3" fontId="18" fillId="2" borderId="10" xfId="0" applyNumberFormat="1" applyFont="1" applyFill="1" applyBorder="1" applyAlignment="1">
      <alignment horizontal="center" vertical="center"/>
    </xf>
    <xf numFmtId="3" fontId="18" fillId="2" borderId="7" xfId="0" applyNumberFormat="1" applyFont="1" applyFill="1" applyBorder="1" applyAlignment="1">
      <alignment horizontal="center" vertical="center"/>
    </xf>
    <xf numFmtId="166" fontId="10" fillId="2" borderId="12" xfId="0" applyNumberFormat="1" applyFont="1" applyFill="1" applyBorder="1" applyAlignment="1">
      <alignment horizontal="left" vertical="center" wrapText="1"/>
    </xf>
    <xf numFmtId="0" fontId="10" fillId="2" borderId="22" xfId="0" applyFont="1" applyFill="1" applyBorder="1" applyAlignment="1">
      <alignment horizontal="left" vertical="center"/>
    </xf>
    <xf numFmtId="170" fontId="18" fillId="2" borderId="23" xfId="0" applyNumberFormat="1" applyFont="1" applyFill="1" applyBorder="1" applyAlignment="1">
      <alignment horizontal="center" vertical="center"/>
    </xf>
    <xf numFmtId="37" fontId="18" fillId="2" borderId="24" xfId="1" applyNumberFormat="1" applyFont="1" applyFill="1" applyBorder="1" applyAlignment="1">
      <alignment horizontal="center" vertical="center"/>
    </xf>
    <xf numFmtId="165" fontId="18" fillId="2" borderId="10" xfId="0" applyNumberFormat="1" applyFont="1" applyFill="1" applyBorder="1" applyAlignment="1">
      <alignment horizontal="center" vertical="center"/>
    </xf>
    <xf numFmtId="167" fontId="10" fillId="2" borderId="7" xfId="0" applyNumberFormat="1" applyFont="1" applyFill="1" applyBorder="1" applyAlignment="1">
      <alignment horizontal="center"/>
    </xf>
    <xf numFmtId="167" fontId="10" fillId="2" borderId="10" xfId="0" applyNumberFormat="1" applyFont="1" applyFill="1" applyBorder="1" applyAlignment="1">
      <alignment horizontal="center"/>
    </xf>
    <xf numFmtId="165" fontId="10" fillId="2" borderId="14" xfId="0" applyNumberFormat="1" applyFont="1" applyFill="1" applyBorder="1" applyAlignment="1">
      <alignment horizontal="center" vertical="center"/>
    </xf>
    <xf numFmtId="171" fontId="18" fillId="2" borderId="5" xfId="0" applyNumberFormat="1" applyFont="1" applyFill="1" applyBorder="1" applyAlignment="1">
      <alignment horizontal="center" vertical="center"/>
    </xf>
    <xf numFmtId="171" fontId="18" fillId="2" borderId="9" xfId="0" applyNumberFormat="1" applyFont="1" applyFill="1" applyBorder="1" applyAlignment="1">
      <alignment horizontal="center" vertical="center"/>
    </xf>
    <xf numFmtId="43" fontId="2" fillId="2" borderId="0" xfId="1" applyFont="1" applyFill="1" applyAlignment="1"/>
    <xf numFmtId="0" fontId="27" fillId="0" borderId="0" xfId="0" applyFont="1"/>
    <xf numFmtId="172" fontId="18" fillId="2" borderId="0" xfId="11" applyNumberFormat="1" applyFont="1" applyFill="1" applyAlignment="1"/>
    <xf numFmtId="3" fontId="18" fillId="2" borderId="9" xfId="1" applyNumberFormat="1" applyFont="1" applyFill="1" applyBorder="1" applyAlignment="1">
      <alignment horizontal="center" vertical="center"/>
    </xf>
    <xf numFmtId="3" fontId="18" fillId="2" borderId="11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10" fontId="18" fillId="2" borderId="9" xfId="0" applyNumberFormat="1" applyFont="1" applyFill="1" applyBorder="1" applyAlignment="1">
      <alignment horizontal="center"/>
    </xf>
    <xf numFmtId="168" fontId="18" fillId="2" borderId="11" xfId="0" applyNumberFormat="1" applyFont="1" applyFill="1" applyBorder="1" applyAlignment="1">
      <alignment horizontal="center"/>
    </xf>
    <xf numFmtId="0" fontId="27" fillId="0" borderId="0" xfId="0" applyFont="1" applyAlignment="1">
      <alignment vertical="center"/>
    </xf>
    <xf numFmtId="10" fontId="10" fillId="2" borderId="9" xfId="0" applyNumberFormat="1" applyFont="1" applyFill="1" applyBorder="1" applyAlignment="1">
      <alignment horizontal="center" vertical="center"/>
    </xf>
    <xf numFmtId="167" fontId="10" fillId="2" borderId="11" xfId="0" applyNumberFormat="1" applyFont="1" applyFill="1" applyBorder="1" applyAlignment="1">
      <alignment horizontal="center" vertical="center"/>
    </xf>
    <xf numFmtId="165" fontId="10" fillId="2" borderId="11" xfId="0" applyNumberFormat="1" applyFont="1" applyFill="1" applyBorder="1" applyAlignment="1">
      <alignment horizontal="center" vertical="center"/>
    </xf>
    <xf numFmtId="0" fontId="18" fillId="2" borderId="18" xfId="0" applyFont="1" applyFill="1" applyBorder="1" applyAlignment="1">
      <alignment horizontal="center" vertical="center"/>
    </xf>
    <xf numFmtId="165" fontId="18" fillId="2" borderId="25" xfId="0" applyNumberFormat="1" applyFont="1" applyFill="1" applyBorder="1" applyAlignment="1">
      <alignment horizontal="center" vertical="center"/>
    </xf>
    <xf numFmtId="10" fontId="18" fillId="2" borderId="18" xfId="0" applyNumberFormat="1" applyFont="1" applyFill="1" applyBorder="1" applyAlignment="1">
      <alignment horizontal="center" vertical="center"/>
    </xf>
    <xf numFmtId="10" fontId="18" fillId="2" borderId="26" xfId="0" applyNumberFormat="1" applyFont="1" applyFill="1" applyBorder="1" applyAlignment="1">
      <alignment horizontal="center" vertical="center"/>
    </xf>
    <xf numFmtId="167" fontId="18" fillId="2" borderId="26" xfId="0" applyNumberFormat="1" applyFont="1" applyFill="1" applyBorder="1" applyAlignment="1">
      <alignment horizontal="center" vertical="center"/>
    </xf>
    <xf numFmtId="10" fontId="18" fillId="3" borderId="4" xfId="0" applyNumberFormat="1" applyFont="1" applyFill="1" applyBorder="1" applyAlignment="1">
      <alignment horizontal="center" vertical="center"/>
    </xf>
    <xf numFmtId="10" fontId="18" fillId="3" borderId="5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left" vertical="center"/>
    </xf>
    <xf numFmtId="0" fontId="10" fillId="2" borderId="22" xfId="0" applyFont="1" applyFill="1" applyBorder="1" applyAlignment="1">
      <alignment horizontal="left" vertical="center" wrapText="1"/>
    </xf>
    <xf numFmtId="166" fontId="18" fillId="2" borderId="0" xfId="0" applyNumberFormat="1" applyFont="1" applyFill="1" applyAlignment="1"/>
    <xf numFmtId="166" fontId="10" fillId="2" borderId="0" xfId="0" applyNumberFormat="1" applyFont="1" applyFill="1" applyAlignment="1"/>
    <xf numFmtId="166" fontId="2" fillId="2" borderId="0" xfId="0" applyNumberFormat="1" applyFont="1" applyFill="1" applyAlignment="1"/>
    <xf numFmtId="166" fontId="10" fillId="2" borderId="0" xfId="0" applyNumberFormat="1" applyFont="1" applyFill="1" applyBorder="1" applyAlignment="1">
      <alignment horizontal="left" vertical="center" wrapText="1"/>
    </xf>
    <xf numFmtId="173" fontId="18" fillId="2" borderId="0" xfId="12" applyNumberFormat="1" applyFont="1" applyFill="1" applyAlignment="1"/>
    <xf numFmtId="173" fontId="2" fillId="2" borderId="0" xfId="12" applyNumberFormat="1" applyFont="1" applyFill="1" applyAlignment="1"/>
    <xf numFmtId="165" fontId="10" fillId="2" borderId="5" xfId="0" applyNumberFormat="1" applyFont="1" applyFill="1" applyBorder="1" applyAlignment="1">
      <alignment horizontal="center" vertical="center" wrapText="1"/>
    </xf>
    <xf numFmtId="165" fontId="10" fillId="2" borderId="13" xfId="0" applyNumberFormat="1" applyFont="1" applyFill="1" applyBorder="1" applyAlignment="1">
      <alignment horizontal="center" wrapText="1"/>
    </xf>
    <xf numFmtId="10" fontId="10" fillId="2" borderId="11" xfId="0" applyNumberFormat="1" applyFont="1" applyFill="1" applyBorder="1" applyAlignment="1">
      <alignment horizontal="center"/>
    </xf>
    <xf numFmtId="167" fontId="10" fillId="2" borderId="11" xfId="0" applyNumberFormat="1" applyFont="1" applyFill="1" applyBorder="1" applyAlignment="1">
      <alignment horizontal="center"/>
    </xf>
    <xf numFmtId="0" fontId="2" fillId="5" borderId="0" xfId="0" applyFont="1" applyFill="1" applyBorder="1"/>
    <xf numFmtId="0" fontId="2" fillId="2" borderId="0" xfId="0" applyFont="1" applyFill="1" applyAlignment="1">
      <alignment horizontal="center" vertical="center"/>
    </xf>
    <xf numFmtId="169" fontId="2" fillId="2" borderId="0" xfId="1" applyNumberFormat="1" applyFont="1" applyFill="1" applyAlignment="1">
      <alignment wrapText="1"/>
    </xf>
    <xf numFmtId="0" fontId="5" fillId="2" borderId="0" xfId="0" applyFont="1" applyFill="1" applyBorder="1" applyAlignment="1">
      <alignment horizontal="center"/>
    </xf>
    <xf numFmtId="0" fontId="26" fillId="4" borderId="15" xfId="0" applyFont="1" applyFill="1" applyBorder="1" applyAlignment="1">
      <alignment horizontal="center" vertical="center" wrapText="1"/>
    </xf>
    <xf numFmtId="0" fontId="26" fillId="4" borderId="16" xfId="0" applyFont="1" applyFill="1" applyBorder="1" applyAlignment="1">
      <alignment horizontal="center" vertical="center" wrapText="1"/>
    </xf>
    <xf numFmtId="0" fontId="26" fillId="4" borderId="17" xfId="0" applyFont="1" applyFill="1" applyBorder="1" applyAlignment="1">
      <alignment horizontal="center" vertical="center" wrapText="1"/>
    </xf>
    <xf numFmtId="164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3" fontId="2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0" fillId="0" borderId="0" xfId="0" applyAlignment="1"/>
    <xf numFmtId="0" fontId="2" fillId="0" borderId="0" xfId="0" applyFont="1" applyAlignment="1"/>
    <xf numFmtId="0" fontId="16" fillId="0" borderId="0" xfId="0" applyFont="1" applyAlignment="1"/>
    <xf numFmtId="3" fontId="2" fillId="2" borderId="0" xfId="0" applyNumberFormat="1" applyFont="1" applyFill="1" applyAlignment="1">
      <alignment horizontal="center" vertical="center"/>
    </xf>
    <xf numFmtId="0" fontId="8" fillId="0" borderId="0" xfId="0" applyFont="1" applyAlignment="1"/>
    <xf numFmtId="0" fontId="3" fillId="2" borderId="0" xfId="0" applyFont="1" applyFill="1" applyAlignment="1"/>
    <xf numFmtId="0" fontId="5" fillId="2" borderId="0" xfId="0" applyFont="1" applyFill="1" applyAlignment="1"/>
    <xf numFmtId="0" fontId="2" fillId="2" borderId="0" xfId="0" applyFont="1" applyFill="1" applyAlignment="1">
      <alignment horizontal="center" vertical="center"/>
    </xf>
    <xf numFmtId="0" fontId="22" fillId="0" borderId="0" xfId="0" applyFont="1" applyAlignment="1"/>
    <xf numFmtId="0" fontId="24" fillId="2" borderId="0" xfId="0" applyFont="1" applyFill="1" applyAlignment="1">
      <alignment horizontal="left" vertical="center"/>
    </xf>
  </cellXfs>
  <cellStyles count="13">
    <cellStyle name="Comma" xfId="1" builtinId="3"/>
    <cellStyle name="Comma 2" xfId="8" xr:uid="{00000000-0005-0000-0000-000001000000}"/>
    <cellStyle name="Comma 3" xfId="4" xr:uid="{00000000-0005-0000-0000-000002000000}"/>
    <cellStyle name="Currency" xfId="12" builtinId="4"/>
    <cellStyle name="Hyperlink" xfId="10" builtinId="8"/>
    <cellStyle name="Normal" xfId="0" builtinId="0"/>
    <cellStyle name="Normal 2" xfId="7" xr:uid="{00000000-0005-0000-0000-000006000000}"/>
    <cellStyle name="Normal 3" xfId="6" xr:uid="{00000000-0005-0000-0000-000007000000}"/>
    <cellStyle name="Normal 4" xfId="3" xr:uid="{00000000-0005-0000-0000-000008000000}"/>
    <cellStyle name="Normal 5" xfId="2" xr:uid="{00000000-0005-0000-0000-000009000000}"/>
    <cellStyle name="Percent" xfId="11" builtinId="5"/>
    <cellStyle name="Percent 2" xfId="9" xr:uid="{00000000-0005-0000-0000-00000B000000}"/>
    <cellStyle name="Percent 3" xfId="5" xr:uid="{00000000-0005-0000-0000-00000C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3"/>
  <sheetViews>
    <sheetView tabSelected="1" zoomScale="75" zoomScaleNormal="75" workbookViewId="0">
      <selection sqref="A1:F1"/>
    </sheetView>
  </sheetViews>
  <sheetFormatPr defaultColWidth="10.7265625" defaultRowHeight="21" customHeight="1" x14ac:dyDescent="0.3"/>
  <cols>
    <col min="1" max="1" width="3.6328125" style="9" bestFit="1" customWidth="1"/>
    <col min="2" max="2" width="7.7265625" style="9" customWidth="1"/>
    <col min="3" max="3" width="9.36328125" style="9" customWidth="1"/>
    <col min="4" max="4" width="23.6328125" style="9" customWidth="1"/>
    <col min="5" max="5" width="3.6328125" style="9" bestFit="1" customWidth="1"/>
    <col min="6" max="6" width="26.7265625" style="9" customWidth="1"/>
    <col min="7" max="16384" width="10.7265625" style="9"/>
  </cols>
  <sheetData>
    <row r="1" spans="1:8" ht="21.9" customHeight="1" thickBot="1" x14ac:dyDescent="0.35">
      <c r="A1" s="233" t="s">
        <v>296</v>
      </c>
      <c r="B1" s="234"/>
      <c r="C1" s="234"/>
      <c r="D1" s="234"/>
      <c r="E1" s="234"/>
      <c r="F1" s="235"/>
    </row>
    <row r="2" spans="1:8" ht="21.9" customHeight="1" x14ac:dyDescent="0.3">
      <c r="A2" s="237" t="s">
        <v>280</v>
      </c>
      <c r="B2" s="237"/>
      <c r="C2" s="237"/>
      <c r="D2" s="237"/>
      <c r="E2" s="237"/>
      <c r="F2" s="237"/>
    </row>
    <row r="3" spans="1:8" s="12" customFormat="1" ht="21" customHeight="1" x14ac:dyDescent="0.35">
      <c r="A3" s="237" t="s">
        <v>85</v>
      </c>
      <c r="B3" s="237"/>
      <c r="C3" s="237"/>
      <c r="D3" s="237"/>
      <c r="E3" s="237"/>
      <c r="F3" s="237"/>
      <c r="H3" s="10"/>
    </row>
    <row r="4" spans="1:8" s="12" customFormat="1" ht="21" customHeight="1" x14ac:dyDescent="0.35">
      <c r="A4" s="236">
        <v>43337</v>
      </c>
      <c r="B4" s="236"/>
      <c r="C4" s="236"/>
      <c r="D4" s="236"/>
      <c r="E4" s="236"/>
      <c r="F4" s="236"/>
      <c r="G4" s="10"/>
      <c r="H4" s="10"/>
    </row>
    <row r="5" spans="1:8" s="12" customFormat="1" ht="21" customHeight="1" x14ac:dyDescent="0.35">
      <c r="A5" s="11">
        <v>1</v>
      </c>
      <c r="B5" s="10" t="s">
        <v>101</v>
      </c>
      <c r="C5" s="10"/>
      <c r="D5" s="10"/>
      <c r="E5" s="11">
        <v>25</v>
      </c>
      <c r="F5" s="133" t="s">
        <v>120</v>
      </c>
      <c r="G5" s="136"/>
      <c r="H5" s="9"/>
    </row>
    <row r="6" spans="1:8" s="12" customFormat="1" ht="21" customHeight="1" x14ac:dyDescent="0.35">
      <c r="A6" s="11">
        <v>2</v>
      </c>
      <c r="B6" s="129" t="s">
        <v>60</v>
      </c>
      <c r="C6" s="10"/>
      <c r="D6" s="10"/>
      <c r="E6" s="11">
        <v>26</v>
      </c>
      <c r="F6" s="133" t="s">
        <v>26</v>
      </c>
      <c r="G6" s="137"/>
      <c r="H6" s="10"/>
    </row>
    <row r="7" spans="1:8" s="12" customFormat="1" ht="21" customHeight="1" x14ac:dyDescent="0.35">
      <c r="A7" s="11">
        <v>3</v>
      </c>
      <c r="B7" s="130" t="s">
        <v>75</v>
      </c>
      <c r="C7" s="10"/>
      <c r="D7" s="10"/>
      <c r="E7" s="11">
        <v>27</v>
      </c>
      <c r="F7" s="130" t="s">
        <v>7</v>
      </c>
      <c r="G7" s="10"/>
      <c r="H7" s="10"/>
    </row>
    <row r="8" spans="1:8" s="12" customFormat="1" ht="21" customHeight="1" x14ac:dyDescent="0.35">
      <c r="A8" s="11">
        <v>4</v>
      </c>
      <c r="B8" s="130" t="s">
        <v>96</v>
      </c>
      <c r="C8" s="10"/>
      <c r="D8" s="10"/>
      <c r="E8" s="11">
        <v>28</v>
      </c>
      <c r="F8" s="131" t="s">
        <v>129</v>
      </c>
      <c r="G8" s="10"/>
      <c r="H8" s="10"/>
    </row>
    <row r="9" spans="1:8" s="12" customFormat="1" ht="21" customHeight="1" x14ac:dyDescent="0.35">
      <c r="A9" s="11">
        <v>5</v>
      </c>
      <c r="B9" s="130" t="s">
        <v>74</v>
      </c>
      <c r="C9" s="10"/>
      <c r="D9" s="10"/>
      <c r="E9" s="11">
        <v>29</v>
      </c>
      <c r="F9" s="131" t="s">
        <v>130</v>
      </c>
      <c r="G9" s="10"/>
      <c r="H9" s="10"/>
    </row>
    <row r="10" spans="1:8" s="12" customFormat="1" ht="21" customHeight="1" x14ac:dyDescent="0.35">
      <c r="A10" s="11">
        <v>6</v>
      </c>
      <c r="B10" s="130" t="s">
        <v>107</v>
      </c>
      <c r="C10" s="10"/>
      <c r="D10" s="10"/>
      <c r="E10" s="11">
        <v>30</v>
      </c>
      <c r="F10" s="131" t="s">
        <v>184</v>
      </c>
      <c r="G10" s="10"/>
      <c r="H10" s="10"/>
    </row>
    <row r="11" spans="1:8" s="12" customFormat="1" ht="21" customHeight="1" x14ac:dyDescent="0.35">
      <c r="A11" s="11">
        <v>7</v>
      </c>
      <c r="B11" s="130" t="s">
        <v>87</v>
      </c>
      <c r="C11" s="10"/>
      <c r="D11" s="10"/>
      <c r="E11" s="11">
        <v>31</v>
      </c>
      <c r="F11" s="130" t="s">
        <v>59</v>
      </c>
      <c r="G11" s="10"/>
      <c r="H11" s="10"/>
    </row>
    <row r="12" spans="1:8" ht="21" customHeight="1" x14ac:dyDescent="0.35">
      <c r="A12" s="11">
        <v>8</v>
      </c>
      <c r="B12" s="130" t="s">
        <v>43</v>
      </c>
      <c r="C12" s="10"/>
      <c r="D12" s="10"/>
      <c r="E12" s="11">
        <v>32</v>
      </c>
      <c r="F12" s="130" t="s">
        <v>93</v>
      </c>
      <c r="G12" s="10"/>
      <c r="H12" s="8"/>
    </row>
    <row r="13" spans="1:8" ht="21" customHeight="1" x14ac:dyDescent="0.35">
      <c r="A13" s="11">
        <v>9</v>
      </c>
      <c r="B13" s="130" t="s">
        <v>31</v>
      </c>
      <c r="C13" s="10"/>
      <c r="D13" s="10"/>
      <c r="E13" s="11">
        <v>33</v>
      </c>
      <c r="F13" s="130" t="s">
        <v>11</v>
      </c>
      <c r="G13" s="10"/>
      <c r="H13" s="8"/>
    </row>
    <row r="14" spans="1:8" ht="21" customHeight="1" x14ac:dyDescent="0.35">
      <c r="A14" s="11">
        <v>10</v>
      </c>
      <c r="B14" s="130" t="s">
        <v>86</v>
      </c>
      <c r="C14" s="10"/>
      <c r="D14" s="10"/>
      <c r="E14" s="11">
        <v>34</v>
      </c>
      <c r="F14" s="130" t="s">
        <v>94</v>
      </c>
      <c r="G14" s="10"/>
      <c r="H14" s="8"/>
    </row>
    <row r="15" spans="1:8" ht="21" customHeight="1" x14ac:dyDescent="0.35">
      <c r="A15" s="11">
        <v>11</v>
      </c>
      <c r="B15" s="130" t="s">
        <v>248</v>
      </c>
      <c r="C15" s="10"/>
      <c r="D15" s="10"/>
      <c r="E15" s="11">
        <v>35</v>
      </c>
      <c r="F15" s="130" t="s">
        <v>57</v>
      </c>
      <c r="G15" s="10"/>
      <c r="H15" s="8"/>
    </row>
    <row r="16" spans="1:8" ht="21" customHeight="1" x14ac:dyDescent="0.35">
      <c r="A16" s="11">
        <v>12</v>
      </c>
      <c r="B16" s="130" t="s">
        <v>100</v>
      </c>
      <c r="C16" s="10"/>
      <c r="D16" s="10"/>
      <c r="E16" s="11">
        <v>36</v>
      </c>
      <c r="F16" s="130" t="s">
        <v>217</v>
      </c>
      <c r="G16" s="10"/>
      <c r="H16" s="8"/>
    </row>
    <row r="17" spans="1:8" ht="21" customHeight="1" x14ac:dyDescent="0.35">
      <c r="A17" s="11">
        <v>13</v>
      </c>
      <c r="B17" s="130" t="s">
        <v>225</v>
      </c>
      <c r="C17" s="10"/>
      <c r="D17" s="10"/>
      <c r="E17" s="11">
        <v>37</v>
      </c>
      <c r="F17" s="130" t="s">
        <v>152</v>
      </c>
      <c r="G17" s="10"/>
      <c r="H17" s="8"/>
    </row>
    <row r="18" spans="1:8" ht="21" customHeight="1" x14ac:dyDescent="0.35">
      <c r="A18" s="11">
        <v>14</v>
      </c>
      <c r="B18" s="130" t="s">
        <v>95</v>
      </c>
      <c r="C18" s="10"/>
      <c r="D18" s="10"/>
      <c r="E18" s="11">
        <v>38</v>
      </c>
      <c r="F18" s="130" t="s">
        <v>154</v>
      </c>
      <c r="G18" s="10"/>
      <c r="H18" s="8"/>
    </row>
    <row r="19" spans="1:8" ht="21" customHeight="1" x14ac:dyDescent="0.35">
      <c r="A19" s="11">
        <v>15</v>
      </c>
      <c r="B19" s="130" t="s">
        <v>106</v>
      </c>
      <c r="C19" s="10"/>
      <c r="D19" s="10"/>
      <c r="E19" s="11">
        <v>39</v>
      </c>
      <c r="F19" s="130" t="s">
        <v>34</v>
      </c>
      <c r="G19" s="10"/>
      <c r="H19" s="13"/>
    </row>
    <row r="20" spans="1:8" ht="21" customHeight="1" x14ac:dyDescent="0.35">
      <c r="A20" s="11">
        <v>16</v>
      </c>
      <c r="B20" s="130" t="s">
        <v>105</v>
      </c>
      <c r="C20" s="10"/>
      <c r="D20" s="10"/>
      <c r="E20" s="11">
        <v>40</v>
      </c>
      <c r="F20" s="130" t="s">
        <v>35</v>
      </c>
      <c r="G20" s="10"/>
      <c r="H20" s="8"/>
    </row>
    <row r="21" spans="1:8" ht="21" customHeight="1" x14ac:dyDescent="0.35">
      <c r="A21" s="11">
        <v>17</v>
      </c>
      <c r="B21" s="130" t="s">
        <v>54</v>
      </c>
      <c r="C21" s="10"/>
      <c r="D21" s="10"/>
      <c r="E21" s="11">
        <v>41</v>
      </c>
      <c r="F21" s="130" t="s">
        <v>285</v>
      </c>
    </row>
    <row r="22" spans="1:8" ht="21" customHeight="1" x14ac:dyDescent="0.35">
      <c r="A22" s="11">
        <v>18</v>
      </c>
      <c r="B22" s="130" t="s">
        <v>56</v>
      </c>
      <c r="C22" s="10"/>
      <c r="D22" s="10"/>
      <c r="E22" s="11">
        <v>42</v>
      </c>
      <c r="F22" s="132" t="s">
        <v>121</v>
      </c>
      <c r="G22" s="13"/>
      <c r="H22" s="13"/>
    </row>
    <row r="23" spans="1:8" ht="21" customHeight="1" x14ac:dyDescent="0.35">
      <c r="A23" s="11">
        <v>19</v>
      </c>
      <c r="B23" s="130" t="s">
        <v>9</v>
      </c>
      <c r="C23" s="10"/>
      <c r="D23" s="10"/>
      <c r="E23" s="11">
        <v>43</v>
      </c>
      <c r="F23" s="132" t="s">
        <v>160</v>
      </c>
      <c r="G23" s="13"/>
    </row>
    <row r="24" spans="1:8" ht="21" customHeight="1" x14ac:dyDescent="0.35">
      <c r="A24" s="11">
        <v>20</v>
      </c>
      <c r="B24" s="131" t="s">
        <v>14</v>
      </c>
      <c r="C24" s="10"/>
      <c r="D24" s="10"/>
      <c r="E24" s="11">
        <v>44</v>
      </c>
      <c r="F24" s="130" t="s">
        <v>36</v>
      </c>
    </row>
    <row r="25" spans="1:8" ht="21" customHeight="1" x14ac:dyDescent="0.35">
      <c r="A25" s="11">
        <v>21</v>
      </c>
      <c r="B25" s="130" t="s">
        <v>32</v>
      </c>
      <c r="C25" s="10"/>
      <c r="D25" s="128"/>
      <c r="E25" s="11">
        <v>45</v>
      </c>
      <c r="F25" s="130" t="s">
        <v>186</v>
      </c>
    </row>
    <row r="26" spans="1:8" ht="21" customHeight="1" x14ac:dyDescent="0.35">
      <c r="A26" s="11">
        <v>22</v>
      </c>
      <c r="B26" s="130" t="s">
        <v>214</v>
      </c>
      <c r="C26" s="12"/>
      <c r="D26" s="10"/>
      <c r="E26" s="11">
        <v>46</v>
      </c>
      <c r="F26" s="130" t="s">
        <v>12</v>
      </c>
    </row>
    <row r="27" spans="1:8" ht="21" customHeight="1" x14ac:dyDescent="0.35">
      <c r="A27" s="11">
        <v>23</v>
      </c>
      <c r="B27" s="130" t="s">
        <v>98</v>
      </c>
      <c r="C27" s="12"/>
      <c r="D27" s="12"/>
      <c r="E27" s="11">
        <v>47</v>
      </c>
      <c r="F27" s="133" t="s">
        <v>13</v>
      </c>
    </row>
    <row r="28" spans="1:8" ht="21" customHeight="1" x14ac:dyDescent="0.35">
      <c r="A28" s="11">
        <v>24</v>
      </c>
      <c r="B28" s="133" t="s">
        <v>99</v>
      </c>
      <c r="C28" s="136"/>
      <c r="D28" s="136"/>
      <c r="E28" s="11">
        <v>48</v>
      </c>
      <c r="F28" s="165" t="s">
        <v>213</v>
      </c>
    </row>
    <row r="29" spans="1:8" ht="21" customHeight="1" x14ac:dyDescent="0.35">
      <c r="C29" s="136"/>
      <c r="D29" s="136"/>
      <c r="E29" s="11">
        <v>49</v>
      </c>
      <c r="F29" s="165" t="s">
        <v>134</v>
      </c>
    </row>
    <row r="30" spans="1:8" ht="21" customHeight="1" x14ac:dyDescent="0.3">
      <c r="A30" s="232"/>
      <c r="B30" s="232"/>
      <c r="C30" s="232"/>
      <c r="D30" s="232"/>
      <c r="E30" s="232"/>
      <c r="F30" s="232"/>
    </row>
    <row r="31" spans="1:8" ht="21" customHeight="1" x14ac:dyDescent="0.35">
      <c r="D31" s="137"/>
    </row>
    <row r="32" spans="1:8" ht="21" customHeight="1" x14ac:dyDescent="0.3">
      <c r="E32" s="93"/>
      <c r="F32" s="93"/>
    </row>
    <row r="33" spans="4:4" ht="21" customHeight="1" x14ac:dyDescent="0.3">
      <c r="D33" s="93"/>
    </row>
  </sheetData>
  <mergeCells count="5">
    <mergeCell ref="A30:F30"/>
    <mergeCell ref="A1:F1"/>
    <mergeCell ref="A4:F4"/>
    <mergeCell ref="A3:F3"/>
    <mergeCell ref="A2:F2"/>
  </mergeCells>
  <phoneticPr fontId="4"/>
  <hyperlinks>
    <hyperlink ref="B6" location="'Countywide AV'!A1" display="Countywide Assessed Value" xr:uid="{00000000-0004-0000-0000-000000000000}"/>
    <hyperlink ref="B7" location="'Unincorporated AV'!A1" display="Unincorporated Assessed Value" xr:uid="{00000000-0004-0000-0000-000001000000}"/>
    <hyperlink ref="B8" location="'Countywide NC'!A1" display="Countywide New Construction" xr:uid="{00000000-0004-0000-0000-000002000000}"/>
    <hyperlink ref="B9" location="'Unincorporated NC'!A1" display="Unincorporated New Construction" xr:uid="{00000000-0004-0000-0000-000003000000}"/>
    <hyperlink ref="B10" location="'Sales and Use Taxbase'!A1" display="Sales and Use Taxbase" xr:uid="{00000000-0004-0000-0000-000004000000}"/>
    <hyperlink ref="B11" location="'Local Sales Tax'!A1" display="Local and Option Sales Tax" xr:uid="{00000000-0004-0000-0000-000005000000}"/>
    <hyperlink ref="B12" location="'Transit Sales Tax'!A1" display="Metro Transit Sales Tax" xr:uid="{00000000-0004-0000-0000-000006000000}"/>
    <hyperlink ref="B13" location="'Mental Health Sales Tax'!A1" display="Mental Health Sales Tax" xr:uid="{00000000-0004-0000-0000-000007000000}"/>
    <hyperlink ref="B14" location="'CJ Sales Tax'!A1" display="Criminal Justice Sales Tax" xr:uid="{00000000-0004-0000-0000-000008000000}"/>
    <hyperlink ref="B16" location="'Hotel Sales Tax'!A1" display="Hotel Sales Tax" xr:uid="{00000000-0004-0000-0000-000009000000}"/>
    <hyperlink ref="B18" location="'Rental Car Sales Tax'!A1" display="Rental Car Sales Tax" xr:uid="{00000000-0004-0000-0000-00000A000000}"/>
    <hyperlink ref="B19" location="REET!A1" display="Real Estate Excise Tax (REET 1)" xr:uid="{00000000-0004-0000-0000-00000B000000}"/>
    <hyperlink ref="B20" location="'Investment Pool Nom'!A1" display="Investment Pool Nominal Rate of Return" xr:uid="{00000000-0004-0000-0000-00000C000000}"/>
    <hyperlink ref="B21" location="'Investment Pool Real'!A1" display="Investment Pool Real Rate of Return" xr:uid="{00000000-0004-0000-0000-00000D000000}"/>
    <hyperlink ref="B22" location="'CPI-U'!A1" display="National CPI-U" xr:uid="{00000000-0004-0000-0000-00000E000000}"/>
    <hyperlink ref="B23" location="'CPI-W'!A1" display="National CPI-W" xr:uid="{00000000-0004-0000-0000-00000F000000}"/>
    <hyperlink ref="B24" location="'Seattle CPI-U'!A1" display="Seattle CPI-U" xr:uid="{00000000-0004-0000-0000-000010000000}"/>
    <hyperlink ref="B25" location="'Seattle CPI-W'!A1" display="Seattle CPI-W" xr:uid="{00000000-0004-0000-0000-000011000000}"/>
    <hyperlink ref="B26" location="'COLA(new)'!A1" display="COLA Comparison" xr:uid="{00000000-0004-0000-0000-000012000000}"/>
    <hyperlink ref="B27" location="'Pharmaceuticals PPI'!A1" display="Pharmaceuticals PPI" xr:uid="{00000000-0004-0000-0000-000013000000}"/>
    <hyperlink ref="B28" location="'Transportation CPI'!A1" display="Transportation CPI" xr:uid="{00000000-0004-0000-0000-000014000000}"/>
    <hyperlink ref="F5" location="'Retail Gas'!A1" display="Retail Gas Prices" xr:uid="{00000000-0004-0000-0000-000015000000}"/>
    <hyperlink ref="F6" location="'Diesel and Gas'!A1" display="Diesel &amp; Gas Wholesale" xr:uid="{00000000-0004-0000-0000-000016000000}"/>
    <hyperlink ref="F8" location="Gambling!A1" display="Gambling Tax" xr:uid="{00000000-0004-0000-0000-000017000000}"/>
    <hyperlink ref="F9" location="'E911'!A1" display="E-911 Tax" xr:uid="{00000000-0004-0000-0000-000018000000}"/>
    <hyperlink ref="F10" location="Delinquencies!A1" display="P&amp;I on Property Taxes" xr:uid="{00000000-0004-0000-0000-000019000000}"/>
    <hyperlink ref="F11" location="CX!A1" display="Current Expense" xr:uid="{00000000-0004-0000-0000-00001A000000}"/>
    <hyperlink ref="F12" location="'DD-MH'!A1" display="DD/MH" xr:uid="{00000000-0004-0000-0000-00001B000000}"/>
    <hyperlink ref="F13" location="Veterans!A1" display="Veteran's Aid" xr:uid="{00000000-0004-0000-0000-00001C000000}"/>
    <hyperlink ref="F14" location="AFIS!A1" display="AFIS" xr:uid="{00000000-0004-0000-0000-00001E000000}"/>
    <hyperlink ref="F15" location="Parks!A1" display="Parks" xr:uid="{00000000-0004-0000-0000-00001F000000}"/>
    <hyperlink ref="F16" location="Veterans_Lid!A1" display="Vets &amp; Human Services" xr:uid="{00000000-0004-0000-0000-000021000000}"/>
    <hyperlink ref="F17" location="PSERN!A1" display="PSERN" xr:uid="{00000000-0004-0000-0000-000022000000}"/>
    <hyperlink ref="F18" location="BSFK!A1" display="BSFK" xr:uid="{00000000-0004-0000-0000-000023000000}"/>
    <hyperlink ref="F19" location="EMS!A1" display="EMS" xr:uid="{00000000-0004-0000-0000-000024000000}"/>
    <hyperlink ref="F20" location="CF!A1" display="Conservation Futures" xr:uid="{00000000-0004-0000-0000-000025000000}"/>
    <hyperlink ref="F22" location="Roads!A1" display="UAL/Roads" xr:uid="{00000000-0004-0000-0000-000026000000}"/>
    <hyperlink ref="F23" location="Roads2!A1" display="Roads addendum" xr:uid="{00000000-0004-0000-0000-000027000000}"/>
    <hyperlink ref="F24" location="Flood!A1" display="Flood" xr:uid="{00000000-0004-0000-0000-000028000000}"/>
    <hyperlink ref="F25" location="'Marine(Base)'!A1" display="Marine (Base)" xr:uid="{00000000-0004-0000-0000-000029000000}"/>
    <hyperlink ref="F26" location="Transit!A1" display="Transit" xr:uid="{00000000-0004-0000-0000-00002A000000}"/>
    <hyperlink ref="F27" location="UTGO!A1" display="UTGO" xr:uid="{00000000-0004-0000-0000-00002B000000}"/>
    <hyperlink ref="F7" location="Docs!A1" display="Recorded Documents" xr:uid="{00000000-0004-0000-0000-00002C000000}"/>
    <hyperlink ref="F29" location="Appendix!A1" display="Appendix" xr:uid="{00000000-0004-0000-0000-00002D000000}"/>
    <hyperlink ref="F28" location="'KC I+P Index'!Print_Area" display="KC I+P Index" xr:uid="{00000000-0004-0000-0000-00002E000000}"/>
    <hyperlink ref="B17" location="'Hotel Sales Tax'!A1" display="Hotel Sales Tax" xr:uid="{D3B9421C-4F39-47BB-9696-FA089357E5C4}"/>
    <hyperlink ref="B15" location="'Health Thru Housing Sales Tax'!A1" display="Health Through Housing Sales Tax" xr:uid="{EF038C11-8F8A-4590-8348-7E161A621851}"/>
    <hyperlink ref="F21" location="'CF(Alt)'!Print_Area" display="Conservation Futures (Alt.)" xr:uid="{B7DA4570-F2D8-4A75-98DD-A266A31809BB}"/>
  </hyperlinks>
  <pageMargins left="0.75" right="0.75" top="1" bottom="1" header="0.5" footer="0.5"/>
  <pageSetup scale="9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E39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" customWidth="1"/>
    <col min="2" max="2" width="20.7265625" style="2" customWidth="1"/>
    <col min="3" max="3" width="10.7265625" style="2" customWidth="1"/>
    <col min="4" max="5" width="17.7265625" style="19" customWidth="1"/>
    <col min="6" max="16384" width="10.7265625" style="19"/>
  </cols>
  <sheetData>
    <row r="1" spans="1:5" ht="23.4" x14ac:dyDescent="0.35">
      <c r="A1" s="239" t="str">
        <f>Headings!E10</f>
        <v>August 2022 Criminal Justice Sales Tax Forecast</v>
      </c>
      <c r="B1" s="240"/>
      <c r="C1" s="240"/>
      <c r="D1" s="240"/>
      <c r="E1" s="240"/>
    </row>
    <row r="2" spans="1:5" ht="21.75" customHeight="1" x14ac:dyDescent="0.35">
      <c r="A2" s="239" t="s">
        <v>85</v>
      </c>
      <c r="B2" s="240"/>
      <c r="C2" s="240"/>
      <c r="D2" s="240"/>
      <c r="E2" s="240"/>
    </row>
    <row r="4" spans="1:5" ht="66" customHeight="1" x14ac:dyDescent="0.35">
      <c r="A4" s="21" t="s">
        <v>108</v>
      </c>
      <c r="B4" s="32" t="s">
        <v>81</v>
      </c>
      <c r="C4" s="32" t="s">
        <v>27</v>
      </c>
      <c r="D4" s="24" t="str">
        <f>Headings!E51</f>
        <v>% Change from July 2022 Forecast</v>
      </c>
      <c r="E4" s="35" t="str">
        <f>Headings!F51</f>
        <v>% Change from July 2022 Forecast</v>
      </c>
    </row>
    <row r="5" spans="1:5" s="53" customFormat="1" ht="18" customHeight="1" x14ac:dyDescent="0.35">
      <c r="A5" s="38">
        <v>2013</v>
      </c>
      <c r="B5" s="39">
        <v>10758498.677836288</v>
      </c>
      <c r="C5" s="82" t="s">
        <v>79</v>
      </c>
      <c r="D5" s="51">
        <v>0</v>
      </c>
      <c r="E5" s="42">
        <v>0</v>
      </c>
    </row>
    <row r="6" spans="1:5" s="53" customFormat="1" ht="18" customHeight="1" x14ac:dyDescent="0.35">
      <c r="A6" s="43">
        <v>2014</v>
      </c>
      <c r="B6" s="44">
        <v>11528619.639012897</v>
      </c>
      <c r="C6" s="45">
        <v>7.1582567813401887E-2</v>
      </c>
      <c r="D6" s="46">
        <v>0</v>
      </c>
      <c r="E6" s="47">
        <v>0</v>
      </c>
    </row>
    <row r="7" spans="1:5" s="53" customFormat="1" ht="18" customHeight="1" x14ac:dyDescent="0.35">
      <c r="A7" s="43">
        <v>2015</v>
      </c>
      <c r="B7" s="44">
        <v>12564407.029012896</v>
      </c>
      <c r="C7" s="45">
        <v>8.9844874966200639E-2</v>
      </c>
      <c r="D7" s="46">
        <v>0</v>
      </c>
      <c r="E7" s="47">
        <v>0</v>
      </c>
    </row>
    <row r="8" spans="1:5" s="53" customFormat="1" ht="18" customHeight="1" x14ac:dyDescent="0.35">
      <c r="A8" s="43">
        <v>2016</v>
      </c>
      <c r="B8" s="44">
        <v>13243627.939012896</v>
      </c>
      <c r="C8" s="45">
        <v>5.4059129764865821E-2</v>
      </c>
      <c r="D8" s="46">
        <v>0</v>
      </c>
      <c r="E8" s="47">
        <v>0</v>
      </c>
    </row>
    <row r="9" spans="1:5" s="53" customFormat="1" ht="18" customHeight="1" x14ac:dyDescent="0.35">
      <c r="A9" s="43">
        <v>2017</v>
      </c>
      <c r="B9" s="44">
        <v>13671507.870000001</v>
      </c>
      <c r="C9" s="45">
        <v>3.2308362403224988E-2</v>
      </c>
      <c r="D9" s="46">
        <v>0</v>
      </c>
      <c r="E9" s="47">
        <v>0</v>
      </c>
    </row>
    <row r="10" spans="1:5" s="53" customFormat="1" ht="18" customHeight="1" x14ac:dyDescent="0.35">
      <c r="A10" s="43">
        <v>2018</v>
      </c>
      <c r="B10" s="44">
        <v>14808959.630000001</v>
      </c>
      <c r="C10" s="45">
        <v>8.3198705718186439E-2</v>
      </c>
      <c r="D10" s="46">
        <v>0</v>
      </c>
      <c r="E10" s="47">
        <v>0</v>
      </c>
    </row>
    <row r="11" spans="1:5" s="53" customFormat="1" ht="18" customHeight="1" x14ac:dyDescent="0.35">
      <c r="A11" s="43">
        <v>2019</v>
      </c>
      <c r="B11" s="44">
        <v>15478453.23</v>
      </c>
      <c r="C11" s="45">
        <v>4.5208685601636711E-2</v>
      </c>
      <c r="D11" s="46">
        <v>0</v>
      </c>
      <c r="E11" s="47">
        <v>0</v>
      </c>
    </row>
    <row r="12" spans="1:5" s="53" customFormat="1" ht="18" customHeight="1" x14ac:dyDescent="0.35">
      <c r="A12" s="43">
        <v>2020</v>
      </c>
      <c r="B12" s="44">
        <v>14206604.679898031</v>
      </c>
      <c r="C12" s="45">
        <v>-8.2168969418526916E-2</v>
      </c>
      <c r="D12" s="46">
        <v>0</v>
      </c>
      <c r="E12" s="47">
        <v>0</v>
      </c>
    </row>
    <row r="13" spans="1:5" s="53" customFormat="1" ht="18" customHeight="1" thickBot="1" x14ac:dyDescent="0.4">
      <c r="A13" s="48">
        <v>2021</v>
      </c>
      <c r="B13" s="49">
        <v>17023395.650000002</v>
      </c>
      <c r="C13" s="50">
        <v>0.19827334071508695</v>
      </c>
      <c r="D13" s="55">
        <v>0</v>
      </c>
      <c r="E13" s="77">
        <v>0</v>
      </c>
    </row>
    <row r="14" spans="1:5" s="53" customFormat="1" ht="18" customHeight="1" thickTop="1" x14ac:dyDescent="0.35">
      <c r="A14" s="43">
        <v>2022</v>
      </c>
      <c r="B14" s="44">
        <v>17742370.68297375</v>
      </c>
      <c r="C14" s="45">
        <v>4.2234525223746822E-2</v>
      </c>
      <c r="D14" s="46">
        <v>5.1722144215453625E-3</v>
      </c>
      <c r="E14" s="47">
        <v>91295.147440671921</v>
      </c>
    </row>
    <row r="15" spans="1:5" s="53" customFormat="1" ht="18" customHeight="1" x14ac:dyDescent="0.35">
      <c r="A15" s="43">
        <v>2023</v>
      </c>
      <c r="B15" s="44">
        <v>18042341.134105746</v>
      </c>
      <c r="C15" s="45">
        <v>1.6907010708544057E-2</v>
      </c>
      <c r="D15" s="46">
        <v>1.3752870602479206E-3</v>
      </c>
      <c r="E15" s="47">
        <v>24779.319620680064</v>
      </c>
    </row>
    <row r="16" spans="1:5" s="53" customFormat="1" ht="18" customHeight="1" x14ac:dyDescent="0.35">
      <c r="A16" s="43">
        <v>2024</v>
      </c>
      <c r="B16" s="44">
        <v>18865731.873672985</v>
      </c>
      <c r="C16" s="45">
        <v>4.5636579723612902E-2</v>
      </c>
      <c r="D16" s="46">
        <v>1.1999057864513496E-3</v>
      </c>
      <c r="E16" s="47">
        <v>22609.971005819738</v>
      </c>
    </row>
    <row r="17" spans="1:5" s="53" customFormat="1" ht="18" customHeight="1" x14ac:dyDescent="0.35">
      <c r="A17" s="43">
        <v>2025</v>
      </c>
      <c r="B17" s="44">
        <v>19722176.201909196</v>
      </c>
      <c r="C17" s="45">
        <v>4.539682499311759E-2</v>
      </c>
      <c r="D17" s="46">
        <v>4.2950711247082829E-3</v>
      </c>
      <c r="E17" s="47">
        <v>84345.877976246178</v>
      </c>
    </row>
    <row r="18" spans="1:5" s="53" customFormat="1" ht="18" customHeight="1" x14ac:dyDescent="0.35">
      <c r="A18" s="43">
        <v>2026</v>
      </c>
      <c r="B18" s="44">
        <v>20675517.021817867</v>
      </c>
      <c r="C18" s="45">
        <v>4.8338520564296772E-2</v>
      </c>
      <c r="D18" s="46">
        <v>6.8559048060234939E-3</v>
      </c>
      <c r="E18" s="47">
        <v>140784.17362433672</v>
      </c>
    </row>
    <row r="19" spans="1:5" s="53" customFormat="1" ht="18" customHeight="1" x14ac:dyDescent="0.35">
      <c r="A19" s="43">
        <v>2027</v>
      </c>
      <c r="B19" s="44">
        <v>20005109.878654633</v>
      </c>
      <c r="C19" s="45">
        <v>-3.2425169462789505E-2</v>
      </c>
      <c r="D19" s="46">
        <v>5.8526156397402662E-3</v>
      </c>
      <c r="E19" s="47">
        <v>116400.9688199386</v>
      </c>
    </row>
    <row r="20" spans="1:5" s="53" customFormat="1" ht="18" customHeight="1" x14ac:dyDescent="0.35">
      <c r="A20" s="43">
        <v>2028</v>
      </c>
      <c r="B20" s="44">
        <v>19874132.010969575</v>
      </c>
      <c r="C20" s="45">
        <v>-6.5472206091109486E-3</v>
      </c>
      <c r="D20" s="46">
        <v>6.6850307013015531E-3</v>
      </c>
      <c r="E20" s="47">
        <v>131976.91294018179</v>
      </c>
    </row>
    <row r="21" spans="1:5" s="53" customFormat="1" ht="18" customHeight="1" x14ac:dyDescent="0.35">
      <c r="A21" s="43">
        <v>2029</v>
      </c>
      <c r="B21" s="44">
        <v>19371486.554484271</v>
      </c>
      <c r="C21" s="45">
        <v>-2.5291441971295625E-2</v>
      </c>
      <c r="D21" s="46">
        <v>3.8144052387860672E-3</v>
      </c>
      <c r="E21" s="47">
        <v>73609.92172544077</v>
      </c>
    </row>
    <row r="22" spans="1:5" s="53" customFormat="1" ht="18" customHeight="1" x14ac:dyDescent="0.35">
      <c r="A22" s="43">
        <v>2030</v>
      </c>
      <c r="B22" s="44">
        <v>20280313.367355209</v>
      </c>
      <c r="C22" s="45">
        <v>4.691569799327322E-2</v>
      </c>
      <c r="D22" s="46">
        <v>1.1156829625924569E-3</v>
      </c>
      <c r="E22" s="47">
        <v>22601.18434368819</v>
      </c>
    </row>
    <row r="23" spans="1:5" s="53" customFormat="1" ht="18" customHeight="1" x14ac:dyDescent="0.35">
      <c r="A23" s="43">
        <v>2031</v>
      </c>
      <c r="B23" s="44">
        <v>21162954.930513494</v>
      </c>
      <c r="C23" s="45">
        <v>4.3522087019575162E-2</v>
      </c>
      <c r="D23" s="46">
        <v>-9.4247973472894042E-4</v>
      </c>
      <c r="E23" s="47">
        <v>-19964.472259510309</v>
      </c>
    </row>
    <row r="24" spans="1:5" ht="18" customHeight="1" x14ac:dyDescent="0.35">
      <c r="A24" s="25" t="s">
        <v>4</v>
      </c>
      <c r="B24" s="3"/>
      <c r="C24" s="3"/>
    </row>
    <row r="25" spans="1:5" s="29" customFormat="1" ht="21.75" customHeight="1" x14ac:dyDescent="0.35">
      <c r="A25" s="54" t="s">
        <v>140</v>
      </c>
      <c r="B25" s="30"/>
      <c r="C25" s="30"/>
    </row>
    <row r="26" spans="1:5" ht="21.75" customHeight="1" x14ac:dyDescent="0.35">
      <c r="A26" s="72" t="s">
        <v>146</v>
      </c>
      <c r="B26" s="3"/>
      <c r="C26" s="3"/>
    </row>
    <row r="27" spans="1:5" ht="21.75" customHeight="1" x14ac:dyDescent="0.35">
      <c r="A27" s="118" t="s">
        <v>219</v>
      </c>
      <c r="B27" s="3"/>
      <c r="C27" s="3"/>
    </row>
    <row r="28" spans="1:5" ht="21.75" customHeight="1" x14ac:dyDescent="0.35">
      <c r="A28" s="118"/>
    </row>
    <row r="29" spans="1:5" ht="21.75" customHeight="1" x14ac:dyDescent="0.35">
      <c r="A29" s="118"/>
    </row>
    <row r="30" spans="1:5" ht="21.75" customHeight="1" x14ac:dyDescent="0.35">
      <c r="A30" s="238" t="str">
        <f>Headings!F10</f>
        <v>Page 10</v>
      </c>
      <c r="B30" s="241"/>
      <c r="C30" s="241"/>
      <c r="D30" s="241"/>
      <c r="E30" s="240"/>
    </row>
    <row r="32" spans="1:5" ht="21.75" customHeight="1" x14ac:dyDescent="0.35">
      <c r="A32" s="118"/>
    </row>
    <row r="33" spans="1:2" ht="21.75" customHeight="1" x14ac:dyDescent="0.35">
      <c r="B33" s="7"/>
    </row>
    <row r="34" spans="1:2" ht="21.75" customHeight="1" x14ac:dyDescent="0.35">
      <c r="B34" s="7"/>
    </row>
    <row r="35" spans="1:2" ht="21.75" customHeight="1" x14ac:dyDescent="0.35">
      <c r="A35" s="6"/>
      <c r="B35" s="7"/>
    </row>
    <row r="36" spans="1:2" ht="21.75" customHeight="1" x14ac:dyDescent="0.35">
      <c r="A36" s="6"/>
      <c r="B36" s="6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</sheetData>
  <mergeCells count="3">
    <mergeCell ref="A1:E1"/>
    <mergeCell ref="A2:E2"/>
    <mergeCell ref="A30:E30"/>
  </mergeCells>
  <phoneticPr fontId="4"/>
  <pageMargins left="0.75" right="0.75" top="1" bottom="1" header="0.5" footer="0.5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001E25-571F-41DD-B575-7BE923B25736}">
  <sheetPr>
    <pageSetUpPr fitToPage="1"/>
  </sheetPr>
  <dimension ref="A1:E39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02" customWidth="1"/>
    <col min="2" max="2" width="20.7265625" style="202" customWidth="1"/>
    <col min="3" max="3" width="10.7265625" style="202" customWidth="1"/>
    <col min="4" max="5" width="17.7265625" style="170" customWidth="1"/>
    <col min="6" max="16384" width="10.7265625" style="170"/>
  </cols>
  <sheetData>
    <row r="1" spans="1:5" ht="23.4" x14ac:dyDescent="0.35">
      <c r="A1" s="239" t="str">
        <f>+Headings!E11</f>
        <v>August 2022 Health Through Housing Sales Tax Forecast</v>
      </c>
      <c r="B1" s="240"/>
      <c r="C1" s="240"/>
      <c r="D1" s="240"/>
      <c r="E1" s="240"/>
    </row>
    <row r="2" spans="1:5" ht="21.75" customHeight="1" x14ac:dyDescent="0.35">
      <c r="A2" s="239" t="s">
        <v>85</v>
      </c>
      <c r="B2" s="240"/>
      <c r="C2" s="240"/>
      <c r="D2" s="240"/>
      <c r="E2" s="240"/>
    </row>
    <row r="4" spans="1:5" s="22" customFormat="1" ht="66" customHeight="1" x14ac:dyDescent="0.35">
      <c r="A4" s="21" t="s">
        <v>108</v>
      </c>
      <c r="B4" s="32" t="s">
        <v>81</v>
      </c>
      <c r="C4" s="32" t="s">
        <v>27</v>
      </c>
      <c r="D4" s="21" t="str">
        <f>Headings!E51</f>
        <v>% Change from July 2022 Forecast</v>
      </c>
      <c r="E4" s="33" t="str">
        <f>Headings!F51</f>
        <v>% Change from July 2022 Forecast</v>
      </c>
    </row>
    <row r="5" spans="1:5" s="53" customFormat="1" ht="18" customHeight="1" x14ac:dyDescent="0.35">
      <c r="A5" s="38">
        <v>2012</v>
      </c>
      <c r="B5" s="105" t="s">
        <v>79</v>
      </c>
      <c r="C5" s="78" t="s">
        <v>79</v>
      </c>
      <c r="D5" s="82" t="s">
        <v>79</v>
      </c>
      <c r="E5" s="102" t="s">
        <v>79</v>
      </c>
    </row>
    <row r="6" spans="1:5" s="53" customFormat="1" ht="18" customHeight="1" x14ac:dyDescent="0.35">
      <c r="A6" s="43">
        <v>2013</v>
      </c>
      <c r="B6" s="85" t="s">
        <v>79</v>
      </c>
      <c r="C6" s="86" t="s">
        <v>79</v>
      </c>
      <c r="D6" s="75" t="s">
        <v>79</v>
      </c>
      <c r="E6" s="76" t="s">
        <v>79</v>
      </c>
    </row>
    <row r="7" spans="1:5" s="53" customFormat="1" ht="18" customHeight="1" x14ac:dyDescent="0.35">
      <c r="A7" s="43">
        <v>2014</v>
      </c>
      <c r="B7" s="85" t="s">
        <v>79</v>
      </c>
      <c r="C7" s="86" t="s">
        <v>79</v>
      </c>
      <c r="D7" s="75" t="s">
        <v>79</v>
      </c>
      <c r="E7" s="76" t="s">
        <v>79</v>
      </c>
    </row>
    <row r="8" spans="1:5" s="53" customFormat="1" ht="18" customHeight="1" x14ac:dyDescent="0.35">
      <c r="A8" s="43">
        <v>2015</v>
      </c>
      <c r="B8" s="85" t="s">
        <v>79</v>
      </c>
      <c r="C8" s="86" t="s">
        <v>79</v>
      </c>
      <c r="D8" s="75" t="s">
        <v>79</v>
      </c>
      <c r="E8" s="76" t="s">
        <v>79</v>
      </c>
    </row>
    <row r="9" spans="1:5" s="53" customFormat="1" ht="18" customHeight="1" x14ac:dyDescent="0.35">
      <c r="A9" s="43">
        <v>2016</v>
      </c>
      <c r="B9" s="85" t="s">
        <v>79</v>
      </c>
      <c r="C9" s="86" t="s">
        <v>79</v>
      </c>
      <c r="D9" s="75" t="s">
        <v>79</v>
      </c>
      <c r="E9" s="76" t="s">
        <v>79</v>
      </c>
    </row>
    <row r="10" spans="1:5" s="53" customFormat="1" ht="18" customHeight="1" x14ac:dyDescent="0.35">
      <c r="A10" s="43">
        <v>2017</v>
      </c>
      <c r="B10" s="85" t="s">
        <v>79</v>
      </c>
      <c r="C10" s="86" t="s">
        <v>79</v>
      </c>
      <c r="D10" s="75" t="s">
        <v>79</v>
      </c>
      <c r="E10" s="76" t="s">
        <v>79</v>
      </c>
    </row>
    <row r="11" spans="1:5" s="53" customFormat="1" ht="18" customHeight="1" x14ac:dyDescent="0.35">
      <c r="A11" s="43">
        <v>2018</v>
      </c>
      <c r="B11" s="85" t="s">
        <v>79</v>
      </c>
      <c r="C11" s="86" t="s">
        <v>79</v>
      </c>
      <c r="D11" s="75" t="s">
        <v>79</v>
      </c>
      <c r="E11" s="76" t="s">
        <v>79</v>
      </c>
    </row>
    <row r="12" spans="1:5" s="53" customFormat="1" ht="18" customHeight="1" x14ac:dyDescent="0.35">
      <c r="A12" s="43">
        <v>2019</v>
      </c>
      <c r="B12" s="85" t="s">
        <v>79</v>
      </c>
      <c r="C12" s="86" t="s">
        <v>79</v>
      </c>
      <c r="D12" s="75" t="s">
        <v>79</v>
      </c>
      <c r="E12" s="76" t="s">
        <v>79</v>
      </c>
    </row>
    <row r="13" spans="1:5" s="53" customFormat="1" ht="18" customHeight="1" x14ac:dyDescent="0.35">
      <c r="A13" s="43">
        <v>2020</v>
      </c>
      <c r="B13" s="85" t="s">
        <v>79</v>
      </c>
      <c r="C13" s="86" t="s">
        <v>79</v>
      </c>
      <c r="D13" s="75" t="s">
        <v>79</v>
      </c>
      <c r="E13" s="76" t="s">
        <v>79</v>
      </c>
    </row>
    <row r="14" spans="1:5" s="53" customFormat="1" ht="18" customHeight="1" thickBot="1" x14ac:dyDescent="0.4">
      <c r="A14" s="48">
        <v>2021</v>
      </c>
      <c r="B14" s="49">
        <v>61167274.009999998</v>
      </c>
      <c r="C14" s="207" t="s">
        <v>79</v>
      </c>
      <c r="D14" s="55">
        <v>0</v>
      </c>
      <c r="E14" s="208">
        <v>0</v>
      </c>
    </row>
    <row r="15" spans="1:5" s="53" customFormat="1" ht="18" customHeight="1" thickTop="1" x14ac:dyDescent="0.35">
      <c r="A15" s="43">
        <v>2022</v>
      </c>
      <c r="B15" s="44">
        <v>65847227.585151702</v>
      </c>
      <c r="C15" s="56">
        <v>7.651074289147819E-2</v>
      </c>
      <c r="D15" s="46">
        <v>5.1682540770543461E-3</v>
      </c>
      <c r="E15" s="76">
        <v>338565.41036720574</v>
      </c>
    </row>
    <row r="16" spans="1:5" s="53" customFormat="1" ht="18" customHeight="1" x14ac:dyDescent="0.35">
      <c r="A16" s="43">
        <v>2023</v>
      </c>
      <c r="B16" s="44">
        <v>68118382.827738598</v>
      </c>
      <c r="C16" s="56">
        <v>3.4491281195550894E-2</v>
      </c>
      <c r="D16" s="46">
        <v>1.3742885474810063E-3</v>
      </c>
      <c r="E16" s="76">
        <v>93485.836878120899</v>
      </c>
    </row>
    <row r="17" spans="1:5" s="53" customFormat="1" ht="18" customHeight="1" x14ac:dyDescent="0.35">
      <c r="A17" s="43">
        <v>2024</v>
      </c>
      <c r="B17" s="44">
        <v>71224818.902032495</v>
      </c>
      <c r="C17" s="56">
        <v>4.5603491235979732E-2</v>
      </c>
      <c r="D17" s="46">
        <v>1.1990727492607878E-3</v>
      </c>
      <c r="E17" s="76">
        <v>85301.456764176488</v>
      </c>
    </row>
    <row r="18" spans="1:5" ht="18" customHeight="1" x14ac:dyDescent="0.35">
      <c r="A18" s="43">
        <v>2025</v>
      </c>
      <c r="B18" s="44">
        <v>74455957.447816566</v>
      </c>
      <c r="C18" s="56">
        <v>4.5365345894784248E-2</v>
      </c>
      <c r="D18" s="46">
        <v>4.2922098526136931E-3</v>
      </c>
      <c r="E18" s="76">
        <v>318214.74965956807</v>
      </c>
    </row>
    <row r="19" spans="1:5" ht="18" customHeight="1" x14ac:dyDescent="0.35">
      <c r="A19" s="43">
        <v>2026</v>
      </c>
      <c r="B19" s="44">
        <v>78052660.898255825</v>
      </c>
      <c r="C19" s="56">
        <v>4.8306456242404261E-2</v>
      </c>
      <c r="D19" s="46">
        <v>6.851536926399282E-3</v>
      </c>
      <c r="E19" s="76">
        <v>531141.55238878727</v>
      </c>
    </row>
    <row r="20" spans="1:5" ht="18" customHeight="1" x14ac:dyDescent="0.35">
      <c r="A20" s="43">
        <v>2027</v>
      </c>
      <c r="B20" s="44">
        <v>81332556.32890138</v>
      </c>
      <c r="C20" s="56">
        <v>4.202157098681103E-2</v>
      </c>
      <c r="D20" s="46">
        <v>5.8490408825768725E-3</v>
      </c>
      <c r="E20" s="76">
        <v>472951.13651926816</v>
      </c>
    </row>
    <row r="21" spans="1:5" ht="18" customHeight="1" x14ac:dyDescent="0.35">
      <c r="A21" s="43">
        <v>2028</v>
      </c>
      <c r="B21" s="44">
        <v>85358018.360208303</v>
      </c>
      <c r="C21" s="56">
        <v>4.9493858462143159E-2</v>
      </c>
      <c r="D21" s="46">
        <v>6.681136851718783E-3</v>
      </c>
      <c r="E21" s="76">
        <v>566503.71322104335</v>
      </c>
    </row>
    <row r="22" spans="1:5" ht="18" customHeight="1" x14ac:dyDescent="0.35">
      <c r="A22" s="43">
        <v>2029</v>
      </c>
      <c r="B22" s="44">
        <v>89145440.162922353</v>
      </c>
      <c r="C22" s="56">
        <v>4.4371013707596108E-2</v>
      </c>
      <c r="D22" s="46">
        <v>3.8122839081671245E-3</v>
      </c>
      <c r="E22" s="76">
        <v>338557.05142046511</v>
      </c>
    </row>
    <row r="23" spans="1:5" ht="18" customHeight="1" x14ac:dyDescent="0.35">
      <c r="A23" s="43">
        <v>2030</v>
      </c>
      <c r="B23" s="44">
        <v>93325443.602745205</v>
      </c>
      <c r="C23" s="56">
        <v>4.6889705543923244E-2</v>
      </c>
      <c r="D23" s="46">
        <v>1.1150918735554072E-3</v>
      </c>
      <c r="E23" s="76">
        <v>103950.52936682105</v>
      </c>
    </row>
    <row r="24" spans="1:5" ht="18" customHeight="1" x14ac:dyDescent="0.35">
      <c r="A24" s="43">
        <v>2031</v>
      </c>
      <c r="B24" s="44">
        <v>97385012.178277805</v>
      </c>
      <c r="C24" s="56">
        <v>4.3499054693088901E-2</v>
      </c>
      <c r="D24" s="46">
        <v>-9.4200220682227886E-4</v>
      </c>
      <c r="E24" s="76">
        <v>-91823.394223347306</v>
      </c>
    </row>
    <row r="25" spans="1:5" ht="21.75" customHeight="1" x14ac:dyDescent="0.35">
      <c r="A25" s="25" t="s">
        <v>4</v>
      </c>
      <c r="B25" s="3"/>
      <c r="C25" s="3"/>
    </row>
    <row r="26" spans="1:5" ht="21.75" customHeight="1" x14ac:dyDescent="0.35">
      <c r="A26" s="30" t="s">
        <v>250</v>
      </c>
      <c r="B26" s="3"/>
      <c r="C26" s="3"/>
    </row>
    <row r="27" spans="1:5" ht="21.75" customHeight="1" x14ac:dyDescent="0.35">
      <c r="A27" s="30" t="s">
        <v>249</v>
      </c>
      <c r="B27" s="3"/>
      <c r="C27" s="3"/>
    </row>
    <row r="28" spans="1:5" ht="21.75" customHeight="1" x14ac:dyDescent="0.35">
      <c r="A28" s="30"/>
      <c r="B28" s="170"/>
      <c r="C28" s="170"/>
    </row>
    <row r="29" spans="1:5" ht="21.75" customHeight="1" x14ac:dyDescent="0.35">
      <c r="A29" s="3"/>
      <c r="B29" s="170"/>
      <c r="C29" s="170"/>
    </row>
    <row r="30" spans="1:5" ht="21.75" customHeight="1" x14ac:dyDescent="0.35">
      <c r="A30" s="238" t="str">
        <f>+Headings!F11</f>
        <v>Page 11</v>
      </c>
      <c r="B30" s="241"/>
      <c r="C30" s="241"/>
      <c r="D30" s="241"/>
      <c r="E30" s="240"/>
    </row>
    <row r="33" spans="1:2" ht="21.75" customHeight="1" x14ac:dyDescent="0.35">
      <c r="B33" s="7"/>
    </row>
    <row r="34" spans="1:2" ht="21.75" customHeight="1" x14ac:dyDescent="0.35">
      <c r="B34" s="7"/>
    </row>
    <row r="35" spans="1:2" ht="21.75" customHeight="1" x14ac:dyDescent="0.35">
      <c r="A35" s="6"/>
      <c r="B35" s="7"/>
    </row>
    <row r="36" spans="1:2" ht="21.75" customHeight="1" x14ac:dyDescent="0.35">
      <c r="A36" s="6"/>
      <c r="B36" s="6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</sheetData>
  <mergeCells count="3">
    <mergeCell ref="A1:E1"/>
    <mergeCell ref="A2:E2"/>
    <mergeCell ref="A30:E30"/>
  </mergeCells>
  <pageMargins left="0.75" right="0.75" top="1" bottom="1" header="0.5" footer="0.5"/>
  <pageSetup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E41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" customWidth="1"/>
    <col min="2" max="2" width="20.7265625" style="2" customWidth="1"/>
    <col min="3" max="3" width="10.7265625" style="2" customWidth="1"/>
    <col min="4" max="5" width="17.7265625" style="19" customWidth="1"/>
    <col min="6" max="16384" width="10.7265625" style="19"/>
  </cols>
  <sheetData>
    <row r="1" spans="1:5" ht="23.4" x14ac:dyDescent="0.35">
      <c r="A1" s="239" t="str">
        <f>Headings!E12</f>
        <v>August 2022 Hotel Sales Tax Forecast</v>
      </c>
      <c r="B1" s="240"/>
      <c r="C1" s="240"/>
      <c r="D1" s="240"/>
      <c r="E1" s="240"/>
    </row>
    <row r="2" spans="1:5" ht="21.75" customHeight="1" x14ac:dyDescent="0.35">
      <c r="A2" s="239" t="s">
        <v>85</v>
      </c>
      <c r="B2" s="240"/>
      <c r="C2" s="240"/>
      <c r="D2" s="240"/>
      <c r="E2" s="240"/>
    </row>
    <row r="4" spans="1:5" ht="66" customHeight="1" x14ac:dyDescent="0.35">
      <c r="A4" s="21" t="s">
        <v>108</v>
      </c>
      <c r="B4" s="32" t="s">
        <v>81</v>
      </c>
      <c r="C4" s="32" t="s">
        <v>27</v>
      </c>
      <c r="D4" s="24" t="str">
        <f>Headings!E51</f>
        <v>% Change from July 2022 Forecast</v>
      </c>
      <c r="E4" s="35" t="str">
        <f>Headings!F51</f>
        <v>% Change from July 2022 Forecast</v>
      </c>
    </row>
    <row r="5" spans="1:5" s="53" customFormat="1" ht="18" customHeight="1" x14ac:dyDescent="0.35">
      <c r="A5" s="38">
        <v>2013</v>
      </c>
      <c r="B5" s="39">
        <v>20243998</v>
      </c>
      <c r="C5" s="82" t="s">
        <v>79</v>
      </c>
      <c r="D5" s="51">
        <v>0</v>
      </c>
      <c r="E5" s="42">
        <v>0</v>
      </c>
    </row>
    <row r="6" spans="1:5" s="53" customFormat="1" ht="18" customHeight="1" x14ac:dyDescent="0.35">
      <c r="A6" s="43">
        <v>2014</v>
      </c>
      <c r="B6" s="44">
        <v>23237103.519999899</v>
      </c>
      <c r="C6" s="45">
        <v>0.14785150245519185</v>
      </c>
      <c r="D6" s="46">
        <v>0</v>
      </c>
      <c r="E6" s="47">
        <v>0</v>
      </c>
    </row>
    <row r="7" spans="1:5" s="53" customFormat="1" ht="18" customHeight="1" x14ac:dyDescent="0.35">
      <c r="A7" s="43">
        <v>2015</v>
      </c>
      <c r="B7" s="44">
        <v>26115934.079999898</v>
      </c>
      <c r="C7" s="45">
        <v>0.12388938911952696</v>
      </c>
      <c r="D7" s="46">
        <v>0</v>
      </c>
      <c r="E7" s="47">
        <v>0</v>
      </c>
    </row>
    <row r="8" spans="1:5" s="53" customFormat="1" ht="18" customHeight="1" x14ac:dyDescent="0.35">
      <c r="A8" s="43">
        <v>2016</v>
      </c>
      <c r="B8" s="44">
        <v>28699357.100000001</v>
      </c>
      <c r="C8" s="45">
        <v>9.8921333316526416E-2</v>
      </c>
      <c r="D8" s="46">
        <v>0</v>
      </c>
      <c r="E8" s="47">
        <v>0</v>
      </c>
    </row>
    <row r="9" spans="1:5" s="53" customFormat="1" ht="18" customHeight="1" x14ac:dyDescent="0.35">
      <c r="A9" s="43">
        <v>2017</v>
      </c>
      <c r="B9" s="44">
        <v>31591980.010000002</v>
      </c>
      <c r="C9" s="45">
        <v>0.10079051248154958</v>
      </c>
      <c r="D9" s="46">
        <v>0</v>
      </c>
      <c r="E9" s="47">
        <v>0</v>
      </c>
    </row>
    <row r="10" spans="1:5" s="53" customFormat="1" ht="18" customHeight="1" x14ac:dyDescent="0.35">
      <c r="A10" s="43">
        <v>2018</v>
      </c>
      <c r="B10" s="44">
        <v>34525943.560000002</v>
      </c>
      <c r="C10" s="45">
        <v>9.2870518057788676E-2</v>
      </c>
      <c r="D10" s="46">
        <v>0</v>
      </c>
      <c r="E10" s="47">
        <v>0</v>
      </c>
    </row>
    <row r="11" spans="1:5" s="53" customFormat="1" ht="18" customHeight="1" x14ac:dyDescent="0.35">
      <c r="A11" s="43">
        <v>2019</v>
      </c>
      <c r="B11" s="44">
        <v>35876830.18</v>
      </c>
      <c r="C11" s="45">
        <v>3.912671112528443E-2</v>
      </c>
      <c r="D11" s="46">
        <v>0</v>
      </c>
      <c r="E11" s="47">
        <v>0</v>
      </c>
    </row>
    <row r="12" spans="1:5" s="53" customFormat="1" ht="18" customHeight="1" x14ac:dyDescent="0.35">
      <c r="A12" s="43">
        <v>2020</v>
      </c>
      <c r="B12" s="44">
        <v>9807758.7000000011</v>
      </c>
      <c r="C12" s="45">
        <v>-0.72662694416444118</v>
      </c>
      <c r="D12" s="46">
        <v>0</v>
      </c>
      <c r="E12" s="47">
        <v>0</v>
      </c>
    </row>
    <row r="13" spans="1:5" s="53" customFormat="1" ht="18" customHeight="1" thickBot="1" x14ac:dyDescent="0.4">
      <c r="A13" s="48">
        <v>2021</v>
      </c>
      <c r="B13" s="49">
        <v>18928365.68</v>
      </c>
      <c r="C13" s="50">
        <v>0.9299379459651671</v>
      </c>
      <c r="D13" s="55">
        <v>0</v>
      </c>
      <c r="E13" s="77">
        <v>0</v>
      </c>
    </row>
    <row r="14" spans="1:5" s="53" customFormat="1" ht="18" customHeight="1" thickTop="1" x14ac:dyDescent="0.35">
      <c r="A14" s="43">
        <v>2022</v>
      </c>
      <c r="B14" s="44">
        <v>30667276.733895801</v>
      </c>
      <c r="C14" s="45">
        <v>0.62017562701143891</v>
      </c>
      <c r="D14" s="46">
        <v>4.5000152906084612E-2</v>
      </c>
      <c r="E14" s="47">
        <v>1320604.7275694013</v>
      </c>
    </row>
    <row r="15" spans="1:5" s="53" customFormat="1" ht="18" customHeight="1" x14ac:dyDescent="0.35">
      <c r="A15" s="43">
        <v>2023</v>
      </c>
      <c r="B15" s="44">
        <v>36087429.385051504</v>
      </c>
      <c r="C15" s="45">
        <v>0.17674059220148952</v>
      </c>
      <c r="D15" s="46">
        <v>5.4683250701321739E-3</v>
      </c>
      <c r="E15" s="47">
        <v>196264.55642860383</v>
      </c>
    </row>
    <row r="16" spans="1:5" s="53" customFormat="1" ht="18" customHeight="1" x14ac:dyDescent="0.35">
      <c r="A16" s="43">
        <v>2024</v>
      </c>
      <c r="B16" s="44">
        <v>37798924.743454799</v>
      </c>
      <c r="C16" s="45">
        <v>4.7426358362678167E-2</v>
      </c>
      <c r="D16" s="46">
        <v>5.5962734435539563E-3</v>
      </c>
      <c r="E16" s="47">
        <v>210355.90954640508</v>
      </c>
    </row>
    <row r="17" spans="1:5" s="53" customFormat="1" ht="18" customHeight="1" x14ac:dyDescent="0.35">
      <c r="A17" s="43">
        <v>2025</v>
      </c>
      <c r="B17" s="44">
        <v>39822319.826337002</v>
      </c>
      <c r="C17" s="45">
        <v>5.3530493171834781E-2</v>
      </c>
      <c r="D17" s="46">
        <v>1.030867576570671E-2</v>
      </c>
      <c r="E17" s="47">
        <v>406326.69319290668</v>
      </c>
    </row>
    <row r="18" spans="1:5" s="53" customFormat="1" ht="18" customHeight="1" x14ac:dyDescent="0.35">
      <c r="A18" s="43">
        <v>2026</v>
      </c>
      <c r="B18" s="44">
        <v>41963010.967169903</v>
      </c>
      <c r="C18" s="45">
        <v>5.375606318688475E-2</v>
      </c>
      <c r="D18" s="46">
        <v>1.5912694611606604E-2</v>
      </c>
      <c r="E18" s="47">
        <v>657285.39671350271</v>
      </c>
    </row>
    <row r="19" spans="1:5" s="53" customFormat="1" ht="18" customHeight="1" x14ac:dyDescent="0.35">
      <c r="A19" s="43">
        <v>2027</v>
      </c>
      <c r="B19" s="44">
        <v>44053549.080262102</v>
      </c>
      <c r="C19" s="45">
        <v>4.9818591776642274E-2</v>
      </c>
      <c r="D19" s="46">
        <v>1.4136764031056348E-2</v>
      </c>
      <c r="E19" s="47">
        <v>614093.33550120145</v>
      </c>
    </row>
    <row r="20" spans="1:5" s="53" customFormat="1" ht="18" customHeight="1" x14ac:dyDescent="0.35">
      <c r="A20" s="43">
        <v>2028</v>
      </c>
      <c r="B20" s="44">
        <v>46228820.061507799</v>
      </c>
      <c r="C20" s="45">
        <v>4.9377882750888613E-2</v>
      </c>
      <c r="D20" s="46">
        <v>6.0757967505071786E-3</v>
      </c>
      <c r="E20" s="47">
        <v>279180.66970369965</v>
      </c>
    </row>
    <row r="21" spans="1:5" s="53" customFormat="1" ht="18" customHeight="1" x14ac:dyDescent="0.35">
      <c r="A21" s="43">
        <v>2029</v>
      </c>
      <c r="B21" s="44">
        <v>48300342.924750999</v>
      </c>
      <c r="C21" s="45">
        <v>4.4810204121304098E-2</v>
      </c>
      <c r="D21" s="46">
        <v>-6.5531579802207141E-3</v>
      </c>
      <c r="E21" s="47">
        <v>-318607.66404090077</v>
      </c>
    </row>
    <row r="22" spans="1:5" s="53" customFormat="1" ht="18" customHeight="1" x14ac:dyDescent="0.35">
      <c r="A22" s="43">
        <v>2030</v>
      </c>
      <c r="B22" s="44">
        <v>50629105.208978206</v>
      </c>
      <c r="C22" s="45">
        <v>4.8214197730547692E-2</v>
      </c>
      <c r="D22" s="46">
        <v>-1.4676606552980642E-2</v>
      </c>
      <c r="E22" s="47">
        <v>-754131.5493201986</v>
      </c>
    </row>
    <row r="23" spans="1:5" s="53" customFormat="1" ht="18" customHeight="1" x14ac:dyDescent="0.35">
      <c r="A23" s="43">
        <v>2031</v>
      </c>
      <c r="B23" s="44">
        <v>53013823.350418001</v>
      </c>
      <c r="C23" s="45">
        <v>4.7101724030013115E-2</v>
      </c>
      <c r="D23" s="46">
        <v>-1.2440004651753767E-2</v>
      </c>
      <c r="E23" s="47">
        <v>-667799.63971089572</v>
      </c>
    </row>
    <row r="24" spans="1:5" ht="18" customHeight="1" x14ac:dyDescent="0.35">
      <c r="A24" s="25" t="s">
        <v>4</v>
      </c>
      <c r="B24" s="3"/>
      <c r="C24" s="3"/>
    </row>
    <row r="25" spans="1:5" ht="21.75" customHeight="1" x14ac:dyDescent="0.35">
      <c r="A25" s="26" t="s">
        <v>124</v>
      </c>
      <c r="B25" s="3"/>
      <c r="C25" s="3"/>
    </row>
    <row r="26" spans="1:5" ht="21.75" customHeight="1" x14ac:dyDescent="0.35">
      <c r="A26" s="118" t="s">
        <v>251</v>
      </c>
      <c r="B26" s="3"/>
      <c r="C26" s="3"/>
    </row>
    <row r="27" spans="1:5" ht="21.75" customHeight="1" x14ac:dyDescent="0.35">
      <c r="A27" s="121" t="s">
        <v>155</v>
      </c>
      <c r="B27" s="3"/>
      <c r="C27" s="3"/>
    </row>
    <row r="28" spans="1:5" ht="21.75" customHeight="1" x14ac:dyDescent="0.35">
      <c r="B28" s="3"/>
      <c r="C28" s="3"/>
    </row>
    <row r="29" spans="1:5" s="92" customFormat="1" ht="21.75" customHeight="1" x14ac:dyDescent="0.35">
      <c r="A29" s="118"/>
    </row>
    <row r="30" spans="1:5" ht="21.75" customHeight="1" x14ac:dyDescent="0.35">
      <c r="A30" s="238" t="str">
        <f>Headings!F12</f>
        <v>Page 12</v>
      </c>
      <c r="B30" s="241"/>
      <c r="C30" s="241"/>
      <c r="D30" s="241"/>
      <c r="E30" s="240"/>
    </row>
    <row r="35" spans="1:2" ht="21.75" customHeight="1" x14ac:dyDescent="0.35">
      <c r="B35" s="7"/>
    </row>
    <row r="36" spans="1:2" ht="21.75" customHeight="1" x14ac:dyDescent="0.35">
      <c r="B36" s="7"/>
    </row>
    <row r="37" spans="1:2" ht="21.75" customHeight="1" x14ac:dyDescent="0.35">
      <c r="A37" s="6"/>
      <c r="B37" s="7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  <row r="40" spans="1:2" ht="21.75" customHeight="1" x14ac:dyDescent="0.35">
      <c r="A40" s="6"/>
      <c r="B40" s="6"/>
    </row>
    <row r="41" spans="1:2" ht="21.75" customHeight="1" x14ac:dyDescent="0.35">
      <c r="A41" s="6"/>
      <c r="B41" s="6"/>
    </row>
  </sheetData>
  <mergeCells count="3">
    <mergeCell ref="A1:E1"/>
    <mergeCell ref="A2:E2"/>
    <mergeCell ref="A30:E30"/>
  </mergeCells>
  <phoneticPr fontId="4"/>
  <pageMargins left="0.75" right="0.75" top="1" bottom="1" header="0.5" footer="0.5"/>
  <pageSetup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BED208-C056-4ECC-B265-305A2BC307CD}">
  <sheetPr>
    <pageSetUpPr fitToPage="1"/>
  </sheetPr>
  <dimension ref="A1:E31"/>
  <sheetViews>
    <sheetView zoomScale="75" zoomScaleNormal="75" workbookViewId="0">
      <selection activeCell="A31" sqref="A31:E31"/>
    </sheetView>
  </sheetViews>
  <sheetFormatPr defaultColWidth="10.7265625" defaultRowHeight="21.75" customHeight="1" x14ac:dyDescent="0.35"/>
  <cols>
    <col min="1" max="1" width="10.7265625" style="169" customWidth="1"/>
    <col min="2" max="2" width="17.7265625" style="169" customWidth="1"/>
    <col min="3" max="3" width="10.7265625" style="169" customWidth="1"/>
    <col min="4" max="4" width="17.7265625" style="28" customWidth="1"/>
    <col min="5" max="5" width="17.7265625" style="170" customWidth="1"/>
    <col min="6" max="16384" width="10.7265625" style="170"/>
  </cols>
  <sheetData>
    <row r="1" spans="1:5" ht="23.4" x14ac:dyDescent="0.35">
      <c r="A1" s="239" t="str">
        <f>Headings!E13</f>
        <v>August 2022 Hotel Tax (HB 2015) Forecast</v>
      </c>
      <c r="B1" s="242"/>
      <c r="C1" s="242"/>
      <c r="D1" s="242"/>
      <c r="E1" s="242"/>
    </row>
    <row r="2" spans="1:5" ht="21.75" customHeight="1" x14ac:dyDescent="0.35">
      <c r="A2" s="239" t="s">
        <v>85</v>
      </c>
      <c r="B2" s="240"/>
      <c r="C2" s="240"/>
      <c r="D2" s="240"/>
      <c r="E2" s="240"/>
    </row>
    <row r="4" spans="1:5" ht="66" customHeight="1" x14ac:dyDescent="0.35">
      <c r="A4" s="37" t="s">
        <v>76</v>
      </c>
      <c r="B4" s="32" t="s">
        <v>81</v>
      </c>
      <c r="C4" s="32" t="s">
        <v>6</v>
      </c>
      <c r="D4" s="35" t="str">
        <f>Headings!E51</f>
        <v>% Change from July 2022 Forecast</v>
      </c>
      <c r="E4" s="35" t="str">
        <f>Headings!F51</f>
        <v>% Change from July 2022 Forecast</v>
      </c>
    </row>
    <row r="5" spans="1:5" s="53" customFormat="1" ht="18" customHeight="1" x14ac:dyDescent="0.35">
      <c r="A5" s="203" t="s">
        <v>192</v>
      </c>
      <c r="B5" s="191">
        <v>251272.66999999998</v>
      </c>
      <c r="C5" s="215">
        <v>-0.30775798978384306</v>
      </c>
      <c r="D5" s="174">
        <v>0</v>
      </c>
      <c r="E5" s="193">
        <v>0</v>
      </c>
    </row>
    <row r="6" spans="1:5" s="53" customFormat="1" ht="18" customHeight="1" x14ac:dyDescent="0.35">
      <c r="A6" s="52" t="s">
        <v>193</v>
      </c>
      <c r="B6" s="69">
        <v>139897.88</v>
      </c>
      <c r="C6" s="216">
        <v>-0.72832099793579097</v>
      </c>
      <c r="D6" s="173">
        <v>0</v>
      </c>
      <c r="E6" s="192">
        <v>0</v>
      </c>
    </row>
    <row r="7" spans="1:5" s="53" customFormat="1" ht="18" customHeight="1" x14ac:dyDescent="0.35">
      <c r="A7" s="52" t="s">
        <v>194</v>
      </c>
      <c r="B7" s="69">
        <v>282313.27</v>
      </c>
      <c r="C7" s="216">
        <v>-0.60524272585892369</v>
      </c>
      <c r="D7" s="173">
        <v>0</v>
      </c>
      <c r="E7" s="192">
        <v>0</v>
      </c>
    </row>
    <row r="8" spans="1:5" s="53" customFormat="1" ht="18" customHeight="1" x14ac:dyDescent="0.35">
      <c r="A8" s="52" t="s">
        <v>195</v>
      </c>
      <c r="B8" s="69">
        <v>230047.02000000002</v>
      </c>
      <c r="C8" s="216">
        <v>-0.29166264587766344</v>
      </c>
      <c r="D8" s="173">
        <v>0</v>
      </c>
      <c r="E8" s="192">
        <v>0</v>
      </c>
    </row>
    <row r="9" spans="1:5" s="53" customFormat="1" ht="18" customHeight="1" x14ac:dyDescent="0.35">
      <c r="A9" s="52" t="s">
        <v>208</v>
      </c>
      <c r="B9" s="69">
        <v>295118.25</v>
      </c>
      <c r="C9" s="216">
        <v>0.17449402674791492</v>
      </c>
      <c r="D9" s="173">
        <v>0</v>
      </c>
      <c r="E9" s="192">
        <v>0</v>
      </c>
    </row>
    <row r="10" spans="1:5" s="53" customFormat="1" ht="18" customHeight="1" x14ac:dyDescent="0.35">
      <c r="A10" s="52" t="s">
        <v>209</v>
      </c>
      <c r="B10" s="69">
        <v>505972.97</v>
      </c>
      <c r="C10" s="56">
        <v>2.6167307896302643</v>
      </c>
      <c r="D10" s="173">
        <v>0</v>
      </c>
      <c r="E10" s="192">
        <v>0</v>
      </c>
    </row>
    <row r="11" spans="1:5" s="53" customFormat="1" ht="18" customHeight="1" x14ac:dyDescent="0.35">
      <c r="A11" s="52" t="s">
        <v>210</v>
      </c>
      <c r="B11" s="69">
        <v>738166.09000000008</v>
      </c>
      <c r="C11" s="56">
        <v>1.614705607001754</v>
      </c>
      <c r="D11" s="173">
        <v>0</v>
      </c>
      <c r="E11" s="192">
        <v>0</v>
      </c>
    </row>
    <row r="12" spans="1:5" s="53" customFormat="1" ht="18" customHeight="1" x14ac:dyDescent="0.35">
      <c r="A12" s="52" t="s">
        <v>211</v>
      </c>
      <c r="B12" s="69">
        <v>679748.47</v>
      </c>
      <c r="C12" s="56">
        <v>1.9548240616200978</v>
      </c>
      <c r="D12" s="173">
        <v>0</v>
      </c>
      <c r="E12" s="192">
        <v>0</v>
      </c>
    </row>
    <row r="13" spans="1:5" s="53" customFormat="1" ht="18" customHeight="1" thickBot="1" x14ac:dyDescent="0.4">
      <c r="A13" s="66" t="s">
        <v>226</v>
      </c>
      <c r="B13" s="68">
        <v>707009.49</v>
      </c>
      <c r="C13" s="57">
        <v>1.3956820359296653</v>
      </c>
      <c r="D13" s="227">
        <v>0</v>
      </c>
      <c r="E13" s="228">
        <v>0</v>
      </c>
    </row>
    <row r="14" spans="1:5" s="53" customFormat="1" ht="18" customHeight="1" thickTop="1" x14ac:dyDescent="0.35">
      <c r="A14" s="52" t="s">
        <v>227</v>
      </c>
      <c r="B14" s="69">
        <v>1038091.3684785381</v>
      </c>
      <c r="C14" s="56">
        <v>1.051673567618717</v>
      </c>
      <c r="D14" s="173">
        <v>0.14561379388393791</v>
      </c>
      <c r="E14" s="192">
        <v>131947.10413694882</v>
      </c>
    </row>
    <row r="15" spans="1:5" s="53" customFormat="1" ht="18" customHeight="1" x14ac:dyDescent="0.35">
      <c r="A15" s="52" t="s">
        <v>228</v>
      </c>
      <c r="B15" s="69">
        <v>1372281.4619450376</v>
      </c>
      <c r="C15" s="56">
        <v>0.85904159041637551</v>
      </c>
      <c r="D15" s="173">
        <v>9.0434942162870735E-2</v>
      </c>
      <c r="E15" s="192">
        <v>113809.8109695781</v>
      </c>
    </row>
    <row r="16" spans="1:5" s="53" customFormat="1" ht="18" customHeight="1" x14ac:dyDescent="0.35">
      <c r="A16" s="52" t="s">
        <v>229</v>
      </c>
      <c r="B16" s="69">
        <v>623187.18271509197</v>
      </c>
      <c r="C16" s="56">
        <v>-8.3209142471343811E-2</v>
      </c>
      <c r="D16" s="173">
        <v>9.0434942162870735E-2</v>
      </c>
      <c r="E16" s="192">
        <v>51683.869111619075</v>
      </c>
    </row>
    <row r="17" spans="1:5" s="53" customFormat="1" ht="18" customHeight="1" x14ac:dyDescent="0.35">
      <c r="A17" s="52" t="s">
        <v>230</v>
      </c>
      <c r="B17" s="69">
        <v>784406.71339101694</v>
      </c>
      <c r="C17" s="56">
        <v>0.10947126521741168</v>
      </c>
      <c r="D17" s="173">
        <v>-7.4484015573297424E-2</v>
      </c>
      <c r="E17" s="192">
        <v>-63127.771793381311</v>
      </c>
    </row>
    <row r="18" spans="1:5" s="53" customFormat="1" ht="18" customHeight="1" x14ac:dyDescent="0.35">
      <c r="A18" s="52" t="s">
        <v>231</v>
      </c>
      <c r="B18" s="69">
        <v>1151732.5439971581</v>
      </c>
      <c r="C18" s="56">
        <v>0.10947126521741168</v>
      </c>
      <c r="D18" s="173">
        <v>6.02838782193027E-2</v>
      </c>
      <c r="E18" s="192">
        <v>65483.316166363191</v>
      </c>
    </row>
    <row r="19" spans="1:5" s="53" customFormat="1" ht="18" customHeight="1" x14ac:dyDescent="0.35">
      <c r="A19" s="52" t="s">
        <v>232</v>
      </c>
      <c r="B19" s="69">
        <v>1522506.8498185603</v>
      </c>
      <c r="C19" s="56">
        <v>0.10947126521741168</v>
      </c>
      <c r="D19" s="173">
        <v>9.2149689491438647E-3</v>
      </c>
      <c r="E19" s="192">
        <v>13901.749159096973</v>
      </c>
    </row>
    <row r="20" spans="1:5" s="53" customFormat="1" ht="18" customHeight="1" x14ac:dyDescent="0.35">
      <c r="A20" s="52" t="s">
        <v>233</v>
      </c>
      <c r="B20" s="69">
        <v>691408.27207418741</v>
      </c>
      <c r="C20" s="56">
        <v>0.10947126521741168</v>
      </c>
      <c r="D20" s="173">
        <v>9.2149689491438647E-3</v>
      </c>
      <c r="E20" s="192">
        <v>6313.1304572097724</v>
      </c>
    </row>
    <row r="21" spans="1:5" s="53" customFormat="1" ht="18" customHeight="1" x14ac:dyDescent="0.35">
      <c r="A21" s="52" t="s">
        <v>234</v>
      </c>
      <c r="B21" s="69">
        <v>821608.26728238969</v>
      </c>
      <c r="C21" s="56">
        <v>4.7426358362677945E-2</v>
      </c>
      <c r="D21" s="173">
        <v>-7.4366241336326966E-2</v>
      </c>
      <c r="E21" s="192">
        <v>-66008.740624210681</v>
      </c>
    </row>
    <row r="22" spans="1:5" s="53" customFormat="1" ht="18" customHeight="1" x14ac:dyDescent="0.35">
      <c r="A22" s="52" t="s">
        <v>235</v>
      </c>
      <c r="B22" s="69">
        <v>1206355.0243667259</v>
      </c>
      <c r="C22" s="56">
        <v>4.7426358362677945E-2</v>
      </c>
      <c r="D22" s="173">
        <v>6.0418802009740036E-2</v>
      </c>
      <c r="E22" s="192">
        <v>68733.716558525106</v>
      </c>
    </row>
    <row r="23" spans="1:5" s="53" customFormat="1" ht="18" customHeight="1" x14ac:dyDescent="0.35">
      <c r="A23" s="52" t="s">
        <v>236</v>
      </c>
      <c r="B23" s="69">
        <v>1594713.8052876873</v>
      </c>
      <c r="C23" s="56">
        <v>4.7426358362677945E-2</v>
      </c>
      <c r="D23" s="173">
        <v>9.3433940924230185E-3</v>
      </c>
      <c r="E23" s="192">
        <v>14762.111323696794</v>
      </c>
    </row>
    <row r="24" spans="1:5" s="53" customFormat="1" ht="18" customHeight="1" x14ac:dyDescent="0.35">
      <c r="A24" s="52" t="s">
        <v>237</v>
      </c>
      <c r="B24" s="69">
        <v>724199.24856049777</v>
      </c>
      <c r="C24" s="56">
        <v>4.7426358362677945E-2</v>
      </c>
      <c r="D24" s="173">
        <v>9.3433940924230185E-3</v>
      </c>
      <c r="E24" s="192">
        <v>6703.8423398229061</v>
      </c>
    </row>
    <row r="25" spans="1:5" s="53" customFormat="1" ht="18" customHeight="1" x14ac:dyDescent="0.35">
      <c r="A25" s="43"/>
      <c r="B25" s="97"/>
      <c r="C25" s="45"/>
      <c r="D25" s="157"/>
      <c r="E25" s="158"/>
    </row>
    <row r="26" spans="1:5" ht="21.75" customHeight="1" x14ac:dyDescent="0.35">
      <c r="A26" s="25" t="s">
        <v>4</v>
      </c>
      <c r="C26" s="170"/>
      <c r="D26" s="170"/>
    </row>
    <row r="27" spans="1:5" ht="21.75" customHeight="1" x14ac:dyDescent="0.35">
      <c r="A27" s="30" t="s">
        <v>244</v>
      </c>
      <c r="B27" s="3"/>
    </row>
    <row r="28" spans="1:5" ht="21.75" customHeight="1" x14ac:dyDescent="0.35">
      <c r="A28" s="30"/>
      <c r="B28" s="3"/>
      <c r="C28" s="3"/>
    </row>
    <row r="29" spans="1:5" ht="21.75" customHeight="1" x14ac:dyDescent="0.35">
      <c r="C29" s="3"/>
    </row>
    <row r="30" spans="1:5" ht="21.75" customHeight="1" x14ac:dyDescent="0.35">
      <c r="A30" s="3"/>
      <c r="B30" s="170"/>
      <c r="C30" s="170"/>
      <c r="D30" s="170"/>
    </row>
    <row r="31" spans="1:5" ht="21.75" customHeight="1" x14ac:dyDescent="0.35">
      <c r="A31" s="243" t="str">
        <f>Headings!F13</f>
        <v>Page 13</v>
      </c>
      <c r="B31" s="241"/>
      <c r="C31" s="241"/>
      <c r="D31" s="241"/>
      <c r="E31" s="240"/>
    </row>
  </sheetData>
  <mergeCells count="3">
    <mergeCell ref="A1:E1"/>
    <mergeCell ref="A2:E2"/>
    <mergeCell ref="A31:E31"/>
  </mergeCells>
  <phoneticPr fontId="4" type="noConversion"/>
  <pageMargins left="0.75" right="0.75" top="1" bottom="1" header="0.5" footer="0.5"/>
  <pageSetup scale="98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E41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" customWidth="1"/>
    <col min="2" max="2" width="20.7265625" style="2" customWidth="1"/>
    <col min="3" max="3" width="10.7265625" style="2" customWidth="1"/>
    <col min="4" max="5" width="17.7265625" style="19" customWidth="1"/>
    <col min="6" max="16384" width="10.7265625" style="19"/>
  </cols>
  <sheetData>
    <row r="1" spans="1:5" ht="23.4" x14ac:dyDescent="0.35">
      <c r="A1" s="239" t="str">
        <f>Headings!E14</f>
        <v>August 2022 Rental Car Sales Tax Forecast</v>
      </c>
      <c r="B1" s="240"/>
      <c r="C1" s="240"/>
      <c r="D1" s="240"/>
      <c r="E1" s="240"/>
    </row>
    <row r="2" spans="1:5" ht="21.75" customHeight="1" x14ac:dyDescent="0.35">
      <c r="A2" s="239" t="s">
        <v>85</v>
      </c>
      <c r="B2" s="240"/>
      <c r="C2" s="240"/>
      <c r="D2" s="240"/>
      <c r="E2" s="240"/>
    </row>
    <row r="4" spans="1:5" ht="66" customHeight="1" x14ac:dyDescent="0.35">
      <c r="A4" s="21" t="s">
        <v>108</v>
      </c>
      <c r="B4" s="32" t="s">
        <v>81</v>
      </c>
      <c r="C4" s="32" t="s">
        <v>27</v>
      </c>
      <c r="D4" s="24" t="str">
        <f>Headings!E51</f>
        <v>% Change from July 2022 Forecast</v>
      </c>
      <c r="E4" s="35" t="str">
        <f>Headings!F51</f>
        <v>% Change from July 2022 Forecast</v>
      </c>
    </row>
    <row r="5" spans="1:5" s="53" customFormat="1" ht="18" customHeight="1" x14ac:dyDescent="0.35">
      <c r="A5" s="38">
        <v>2012</v>
      </c>
      <c r="B5" s="39">
        <v>2857442.9599999902</v>
      </c>
      <c r="C5" s="74" t="s">
        <v>79</v>
      </c>
      <c r="D5" s="51">
        <v>0</v>
      </c>
      <c r="E5" s="42">
        <v>0</v>
      </c>
    </row>
    <row r="6" spans="1:5" s="53" customFormat="1" ht="18" customHeight="1" x14ac:dyDescent="0.35">
      <c r="A6" s="43">
        <v>2013</v>
      </c>
      <c r="B6" s="44">
        <v>3112670.25</v>
      </c>
      <c r="C6" s="46">
        <v>8.9320169666662563E-2</v>
      </c>
      <c r="D6" s="46">
        <v>0</v>
      </c>
      <c r="E6" s="47">
        <v>0</v>
      </c>
    </row>
    <row r="7" spans="1:5" s="53" customFormat="1" ht="18" customHeight="1" x14ac:dyDescent="0.35">
      <c r="A7" s="43">
        <v>2014</v>
      </c>
      <c r="B7" s="44">
        <v>3494071.77</v>
      </c>
      <c r="C7" s="45">
        <v>0.12253193861444212</v>
      </c>
      <c r="D7" s="46">
        <v>0</v>
      </c>
      <c r="E7" s="47">
        <v>0</v>
      </c>
    </row>
    <row r="8" spans="1:5" s="53" customFormat="1" ht="18" customHeight="1" x14ac:dyDescent="0.35">
      <c r="A8" s="43">
        <v>2015</v>
      </c>
      <c r="B8" s="44">
        <v>3734599.0666999999</v>
      </c>
      <c r="C8" s="45">
        <v>6.8838682354827485E-2</v>
      </c>
      <c r="D8" s="46">
        <v>0</v>
      </c>
      <c r="E8" s="47">
        <v>0</v>
      </c>
    </row>
    <row r="9" spans="1:5" s="53" customFormat="1" ht="18" customHeight="1" x14ac:dyDescent="0.35">
      <c r="A9" s="43">
        <v>2016</v>
      </c>
      <c r="B9" s="44">
        <v>3938032.52</v>
      </c>
      <c r="C9" s="45">
        <v>5.4472635393164159E-2</v>
      </c>
      <c r="D9" s="46">
        <v>0</v>
      </c>
      <c r="E9" s="47">
        <v>0</v>
      </c>
    </row>
    <row r="10" spans="1:5" s="53" customFormat="1" ht="18" customHeight="1" x14ac:dyDescent="0.35">
      <c r="A10" s="43">
        <v>2017</v>
      </c>
      <c r="B10" s="44">
        <v>3990916.1599999997</v>
      </c>
      <c r="C10" s="45">
        <v>1.3428949540518209E-2</v>
      </c>
      <c r="D10" s="46">
        <v>0</v>
      </c>
      <c r="E10" s="47">
        <v>0</v>
      </c>
    </row>
    <row r="11" spans="1:5" s="53" customFormat="1" ht="18" customHeight="1" x14ac:dyDescent="0.35">
      <c r="A11" s="43">
        <v>2018</v>
      </c>
      <c r="B11" s="44">
        <v>4267531.57</v>
      </c>
      <c r="C11" s="45">
        <v>6.9311255588992537E-2</v>
      </c>
      <c r="D11" s="46">
        <v>0</v>
      </c>
      <c r="E11" s="47">
        <v>0</v>
      </c>
    </row>
    <row r="12" spans="1:5" s="53" customFormat="1" ht="18" customHeight="1" x14ac:dyDescent="0.35">
      <c r="A12" s="43">
        <v>2019</v>
      </c>
      <c r="B12" s="44">
        <v>4229569.63</v>
      </c>
      <c r="C12" s="45">
        <v>-8.8955264600422135E-3</v>
      </c>
      <c r="D12" s="46">
        <v>0</v>
      </c>
      <c r="E12" s="47">
        <v>0</v>
      </c>
    </row>
    <row r="13" spans="1:5" s="53" customFormat="1" ht="18" customHeight="1" x14ac:dyDescent="0.35">
      <c r="A13" s="43">
        <v>2020</v>
      </c>
      <c r="B13" s="44">
        <v>2104431.4700000002</v>
      </c>
      <c r="C13" s="45">
        <v>-0.50244784834054146</v>
      </c>
      <c r="D13" s="46">
        <v>0</v>
      </c>
      <c r="E13" s="47">
        <v>0</v>
      </c>
    </row>
    <row r="14" spans="1:5" s="53" customFormat="1" ht="18" customHeight="1" thickBot="1" x14ac:dyDescent="0.4">
      <c r="A14" s="48">
        <v>2021</v>
      </c>
      <c r="B14" s="49">
        <v>3686218.65</v>
      </c>
      <c r="C14" s="50">
        <v>0.75164584950822833</v>
      </c>
      <c r="D14" s="55">
        <v>0</v>
      </c>
      <c r="E14" s="77">
        <v>0</v>
      </c>
    </row>
    <row r="15" spans="1:5" s="53" customFormat="1" ht="18" customHeight="1" thickTop="1" x14ac:dyDescent="0.35">
      <c r="A15" s="43">
        <v>2022</v>
      </c>
      <c r="B15" s="44">
        <v>4456142.9155888502</v>
      </c>
      <c r="C15" s="45">
        <v>0.20886559878613009</v>
      </c>
      <c r="D15" s="46">
        <v>3.3141631529036708E-3</v>
      </c>
      <c r="E15" s="47">
        <v>14719.601494020782</v>
      </c>
    </row>
    <row r="16" spans="1:5" s="53" customFormat="1" ht="18" customHeight="1" x14ac:dyDescent="0.35">
      <c r="A16" s="43">
        <v>2023</v>
      </c>
      <c r="B16" s="44">
        <v>4641444.9983024299</v>
      </c>
      <c r="C16" s="45">
        <v>4.1583514313542347E-2</v>
      </c>
      <c r="D16" s="46">
        <v>-3.6604683862417886E-4</v>
      </c>
      <c r="E16" s="47">
        <v>-1699.6084045600146</v>
      </c>
    </row>
    <row r="17" spans="1:5" s="53" customFormat="1" ht="18" customHeight="1" x14ac:dyDescent="0.35">
      <c r="A17" s="43">
        <v>2024</v>
      </c>
      <c r="B17" s="44">
        <v>4790965.4421662204</v>
      </c>
      <c r="C17" s="45">
        <v>3.221420137876807E-2</v>
      </c>
      <c r="D17" s="46">
        <v>-9.4063206517247533E-4</v>
      </c>
      <c r="E17" s="47">
        <v>-4510.7787011200562</v>
      </c>
    </row>
    <row r="18" spans="1:5" s="53" customFormat="1" ht="18" customHeight="1" x14ac:dyDescent="0.35">
      <c r="A18" s="43">
        <v>2025</v>
      </c>
      <c r="B18" s="44">
        <v>4936779.3794230307</v>
      </c>
      <c r="C18" s="45">
        <v>3.0435188693592519E-2</v>
      </c>
      <c r="D18" s="46">
        <v>2.5125350315229333E-3</v>
      </c>
      <c r="E18" s="47">
        <v>12372.744180510752</v>
      </c>
    </row>
    <row r="19" spans="1:5" s="53" customFormat="1" ht="18" customHeight="1" x14ac:dyDescent="0.35">
      <c r="A19" s="43">
        <v>2026</v>
      </c>
      <c r="B19" s="44">
        <v>5066959.64373645</v>
      </c>
      <c r="C19" s="45">
        <v>2.6369471736173322E-2</v>
      </c>
      <c r="D19" s="46">
        <v>-1.9089126255789068E-4</v>
      </c>
      <c r="E19" s="47">
        <v>-967.42299631983042</v>
      </c>
    </row>
    <row r="20" spans="1:5" s="53" customFormat="1" ht="18" customHeight="1" x14ac:dyDescent="0.35">
      <c r="A20" s="43">
        <v>2027</v>
      </c>
      <c r="B20" s="44">
        <v>5219960.5222264994</v>
      </c>
      <c r="C20" s="45">
        <v>3.0195795752820276E-2</v>
      </c>
      <c r="D20" s="46">
        <v>3.6821835012312842E-3</v>
      </c>
      <c r="E20" s="47">
        <v>19150.337455399334</v>
      </c>
    </row>
    <row r="21" spans="1:5" s="53" customFormat="1" ht="18" customHeight="1" x14ac:dyDescent="0.35">
      <c r="A21" s="43">
        <v>2028</v>
      </c>
      <c r="B21" s="44">
        <v>5353438.51010196</v>
      </c>
      <c r="C21" s="45">
        <v>2.5570689147382142E-2</v>
      </c>
      <c r="D21" s="46">
        <v>2.1300731225788461E-3</v>
      </c>
      <c r="E21" s="47">
        <v>11378.97742976062</v>
      </c>
    </row>
    <row r="22" spans="1:5" s="53" customFormat="1" ht="18" customHeight="1" x14ac:dyDescent="0.35">
      <c r="A22" s="43">
        <v>2029</v>
      </c>
      <c r="B22" s="44">
        <v>5507688.6370418398</v>
      </c>
      <c r="C22" s="45">
        <v>2.8813280781839312E-2</v>
      </c>
      <c r="D22" s="46">
        <v>4.9157788385612022E-4</v>
      </c>
      <c r="E22" s="47">
        <v>2706.1276526302099</v>
      </c>
    </row>
    <row r="23" spans="1:5" s="53" customFormat="1" ht="18" customHeight="1" x14ac:dyDescent="0.35">
      <c r="A23" s="43">
        <v>2030</v>
      </c>
      <c r="B23" s="44">
        <v>5637730.2879332807</v>
      </c>
      <c r="C23" s="45">
        <v>2.361093000371306E-2</v>
      </c>
      <c r="D23" s="46">
        <v>-5.1834814392254236E-3</v>
      </c>
      <c r="E23" s="47">
        <v>-29375.336820038967</v>
      </c>
    </row>
    <row r="24" spans="1:5" s="53" customFormat="1" ht="18" customHeight="1" x14ac:dyDescent="0.35">
      <c r="A24" s="43">
        <v>2031</v>
      </c>
      <c r="B24" s="44">
        <v>5810589.7910858598</v>
      </c>
      <c r="C24" s="45">
        <v>3.0661187095551323E-2</v>
      </c>
      <c r="D24" s="46">
        <v>-5.1203677420879057E-3</v>
      </c>
      <c r="E24" s="47">
        <v>-29905.483602330089</v>
      </c>
    </row>
    <row r="25" spans="1:5" ht="21.75" customHeight="1" x14ac:dyDescent="0.35">
      <c r="A25" s="25" t="s">
        <v>4</v>
      </c>
      <c r="B25" s="3"/>
      <c r="C25" s="3"/>
    </row>
    <row r="26" spans="1:5" ht="21.75" customHeight="1" x14ac:dyDescent="0.35">
      <c r="A26" s="26" t="s">
        <v>104</v>
      </c>
      <c r="B26" s="3"/>
      <c r="C26" s="3"/>
    </row>
    <row r="27" spans="1:5" ht="21.75" customHeight="1" x14ac:dyDescent="0.35">
      <c r="A27" s="30"/>
      <c r="B27" s="3"/>
      <c r="C27" s="3"/>
    </row>
    <row r="28" spans="1:5" ht="21.75" customHeight="1" x14ac:dyDescent="0.35">
      <c r="A28" s="119"/>
      <c r="B28" s="3"/>
      <c r="C28" s="3"/>
    </row>
    <row r="29" spans="1:5" ht="21.75" customHeight="1" x14ac:dyDescent="0.35">
      <c r="A29" s="119"/>
      <c r="B29" s="3"/>
      <c r="C29" s="3"/>
    </row>
    <row r="30" spans="1:5" ht="21.75" customHeight="1" x14ac:dyDescent="0.35">
      <c r="A30" s="238" t="str">
        <f>Headings!F14</f>
        <v>Page 14</v>
      </c>
      <c r="B30" s="241"/>
      <c r="C30" s="241"/>
      <c r="D30" s="241"/>
      <c r="E30" s="240"/>
    </row>
    <row r="32" spans="1:5" ht="21.75" customHeight="1" x14ac:dyDescent="0.35">
      <c r="A32" s="3"/>
      <c r="B32" s="3"/>
      <c r="C32" s="3"/>
    </row>
    <row r="35" spans="1:2" ht="21.75" customHeight="1" x14ac:dyDescent="0.35">
      <c r="B35" s="7"/>
    </row>
    <row r="36" spans="1:2" ht="21.75" customHeight="1" x14ac:dyDescent="0.35">
      <c r="B36" s="7"/>
    </row>
    <row r="37" spans="1:2" ht="21.75" customHeight="1" x14ac:dyDescent="0.35">
      <c r="A37" s="6"/>
      <c r="B37" s="7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  <row r="40" spans="1:2" ht="21.75" customHeight="1" x14ac:dyDescent="0.35">
      <c r="A40" s="6"/>
      <c r="B40" s="6"/>
    </row>
    <row r="41" spans="1:2" ht="21.75" customHeight="1" x14ac:dyDescent="0.35">
      <c r="A41" s="6"/>
      <c r="B41" s="6"/>
    </row>
  </sheetData>
  <mergeCells count="3">
    <mergeCell ref="A1:E1"/>
    <mergeCell ref="A2:E2"/>
    <mergeCell ref="A30:E30"/>
  </mergeCells>
  <phoneticPr fontId="4"/>
  <pageMargins left="0.75" right="0.75" top="1" bottom="1" header="0.5" footer="0.5"/>
  <pageSetup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I41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" customWidth="1"/>
    <col min="2" max="2" width="20.7265625" style="2" customWidth="1"/>
    <col min="3" max="3" width="10.7265625" style="2" customWidth="1"/>
    <col min="4" max="5" width="17.7265625" style="19" customWidth="1"/>
    <col min="6" max="7" width="10.7265625" style="19"/>
    <col min="8" max="8" width="15.90625" style="19" bestFit="1" customWidth="1"/>
    <col min="9" max="16384" width="10.7265625" style="19"/>
  </cols>
  <sheetData>
    <row r="1" spans="1:9" ht="23.4" x14ac:dyDescent="0.35">
      <c r="A1" s="239" t="str">
        <f>Headings!E15</f>
        <v>August 2022 Real Estate Excise Tax (REET 1) Forecast</v>
      </c>
      <c r="B1" s="240"/>
      <c r="C1" s="240"/>
      <c r="D1" s="240"/>
      <c r="E1" s="240"/>
    </row>
    <row r="2" spans="1:9" ht="21.75" customHeight="1" x14ac:dyDescent="0.35">
      <c r="A2" s="239" t="s">
        <v>85</v>
      </c>
      <c r="B2" s="240"/>
      <c r="C2" s="240"/>
      <c r="D2" s="240"/>
      <c r="E2" s="240"/>
    </row>
    <row r="4" spans="1:9" ht="66" customHeight="1" x14ac:dyDescent="0.35">
      <c r="A4" s="21" t="s">
        <v>108</v>
      </c>
      <c r="B4" s="32" t="s">
        <v>81</v>
      </c>
      <c r="C4" s="32" t="s">
        <v>27</v>
      </c>
      <c r="D4" s="24" t="str">
        <f>Headings!E51</f>
        <v>% Change from July 2022 Forecast</v>
      </c>
      <c r="E4" s="35" t="str">
        <f>Headings!F51</f>
        <v>% Change from July 2022 Forecast</v>
      </c>
    </row>
    <row r="5" spans="1:9" s="53" customFormat="1" ht="18" customHeight="1" x14ac:dyDescent="0.35">
      <c r="A5" s="38">
        <v>2012</v>
      </c>
      <c r="B5" s="39">
        <v>4047144.57</v>
      </c>
      <c r="C5" s="74" t="s">
        <v>79</v>
      </c>
      <c r="D5" s="51">
        <v>0</v>
      </c>
      <c r="E5" s="42">
        <v>0</v>
      </c>
    </row>
    <row r="6" spans="1:9" s="53" customFormat="1" ht="18" customHeight="1" x14ac:dyDescent="0.35">
      <c r="A6" s="43">
        <v>2013</v>
      </c>
      <c r="B6" s="44">
        <v>5650866.3900000043</v>
      </c>
      <c r="C6" s="46">
        <v>0.39626007726232637</v>
      </c>
      <c r="D6" s="46">
        <v>0</v>
      </c>
      <c r="E6" s="47">
        <v>0</v>
      </c>
    </row>
    <row r="7" spans="1:9" s="53" customFormat="1" ht="18" customHeight="1" x14ac:dyDescent="0.35">
      <c r="A7" s="43">
        <v>2014</v>
      </c>
      <c r="B7" s="44">
        <v>5460691.6899999995</v>
      </c>
      <c r="C7" s="45">
        <v>-3.365407830851308E-2</v>
      </c>
      <c r="D7" s="46">
        <v>0</v>
      </c>
      <c r="E7" s="47">
        <v>0</v>
      </c>
      <c r="H7" s="125"/>
      <c r="I7" s="127"/>
    </row>
    <row r="8" spans="1:9" s="53" customFormat="1" ht="18" customHeight="1" x14ac:dyDescent="0.35">
      <c r="A8" s="43">
        <v>2015</v>
      </c>
      <c r="B8" s="44">
        <v>7300582.5899999999</v>
      </c>
      <c r="C8" s="45">
        <v>0.33693367149244802</v>
      </c>
      <c r="D8" s="46">
        <v>0</v>
      </c>
      <c r="E8" s="47">
        <v>0</v>
      </c>
      <c r="H8" s="125"/>
      <c r="I8" s="127"/>
    </row>
    <row r="9" spans="1:9" s="53" customFormat="1" ht="18" customHeight="1" x14ac:dyDescent="0.35">
      <c r="A9" s="43">
        <v>2016</v>
      </c>
      <c r="B9" s="44">
        <v>7431560.2699999996</v>
      </c>
      <c r="C9" s="45">
        <v>1.7940716153174829E-2</v>
      </c>
      <c r="D9" s="46">
        <v>0</v>
      </c>
      <c r="E9" s="47">
        <v>0</v>
      </c>
      <c r="H9" s="125"/>
      <c r="I9" s="127"/>
    </row>
    <row r="10" spans="1:9" s="53" customFormat="1" ht="18" customHeight="1" x14ac:dyDescent="0.35">
      <c r="A10" s="43">
        <v>2017</v>
      </c>
      <c r="B10" s="44">
        <v>7943445.1999999993</v>
      </c>
      <c r="C10" s="45">
        <v>6.887987332436718E-2</v>
      </c>
      <c r="D10" s="46">
        <v>0</v>
      </c>
      <c r="E10" s="47">
        <v>0</v>
      </c>
      <c r="H10" s="125"/>
      <c r="I10" s="127"/>
    </row>
    <row r="11" spans="1:9" s="53" customFormat="1" ht="18" customHeight="1" x14ac:dyDescent="0.35">
      <c r="A11" s="43">
        <v>2018</v>
      </c>
      <c r="B11" s="44">
        <v>7997142.709999999</v>
      </c>
      <c r="C11" s="45">
        <v>6.7599773962059295E-3</v>
      </c>
      <c r="D11" s="46">
        <v>0</v>
      </c>
      <c r="E11" s="47">
        <v>0</v>
      </c>
      <c r="H11" s="125"/>
      <c r="I11" s="127"/>
    </row>
    <row r="12" spans="1:9" s="53" customFormat="1" ht="18" customHeight="1" x14ac:dyDescent="0.35">
      <c r="A12" s="43">
        <v>2019</v>
      </c>
      <c r="B12" s="44">
        <v>7768147.6199999992</v>
      </c>
      <c r="C12" s="45">
        <v>-2.8634613424323829E-2</v>
      </c>
      <c r="D12" s="46">
        <v>0</v>
      </c>
      <c r="E12" s="47">
        <v>0</v>
      </c>
      <c r="H12" s="125"/>
      <c r="I12" s="127"/>
    </row>
    <row r="13" spans="1:9" s="53" customFormat="1" ht="18" customHeight="1" x14ac:dyDescent="0.35">
      <c r="A13" s="43">
        <v>2020</v>
      </c>
      <c r="B13" s="44">
        <v>8959798.1999999993</v>
      </c>
      <c r="C13" s="45">
        <v>0.15340215432208804</v>
      </c>
      <c r="D13" s="46">
        <v>0</v>
      </c>
      <c r="E13" s="47">
        <v>0</v>
      </c>
      <c r="H13" s="125"/>
      <c r="I13" s="127"/>
    </row>
    <row r="14" spans="1:9" s="53" customFormat="1" ht="18" customHeight="1" thickBot="1" x14ac:dyDescent="0.4">
      <c r="A14" s="48">
        <v>2021</v>
      </c>
      <c r="B14" s="49">
        <v>12316448.349999998</v>
      </c>
      <c r="C14" s="50">
        <v>0.37463457045271387</v>
      </c>
      <c r="D14" s="55">
        <v>0</v>
      </c>
      <c r="E14" s="77">
        <v>0</v>
      </c>
      <c r="H14" s="125"/>
      <c r="I14" s="127"/>
    </row>
    <row r="15" spans="1:9" s="53" customFormat="1" ht="18" customHeight="1" thickTop="1" x14ac:dyDescent="0.35">
      <c r="A15" s="43">
        <v>2022</v>
      </c>
      <c r="B15" s="44">
        <v>11589690.435512399</v>
      </c>
      <c r="C15" s="45">
        <v>-5.9007101222293357E-2</v>
      </c>
      <c r="D15" s="46">
        <v>-2.2608329233015478E-2</v>
      </c>
      <c r="E15" s="47">
        <v>-268084.47924380004</v>
      </c>
      <c r="H15" s="125"/>
      <c r="I15" s="127"/>
    </row>
    <row r="16" spans="1:9" s="53" customFormat="1" ht="18" customHeight="1" x14ac:dyDescent="0.35">
      <c r="A16" s="43">
        <v>2023</v>
      </c>
      <c r="B16" s="44">
        <v>10620868.401536498</v>
      </c>
      <c r="C16" s="45">
        <v>-8.3593434990057891E-2</v>
      </c>
      <c r="D16" s="46">
        <v>-5.4875747197328462E-2</v>
      </c>
      <c r="E16" s="47">
        <v>-616668.21869240142</v>
      </c>
      <c r="H16" s="125"/>
      <c r="I16" s="127"/>
    </row>
    <row r="17" spans="1:9" s="53" customFormat="1" ht="18" customHeight="1" x14ac:dyDescent="0.35">
      <c r="A17" s="43">
        <v>2024</v>
      </c>
      <c r="B17" s="44">
        <v>10897949.255370999</v>
      </c>
      <c r="C17" s="45">
        <v>2.6088342625016914E-2</v>
      </c>
      <c r="D17" s="46">
        <v>-4.5509771627741946E-2</v>
      </c>
      <c r="E17" s="47">
        <v>-519610.53877780028</v>
      </c>
      <c r="H17" s="126"/>
      <c r="I17" s="127"/>
    </row>
    <row r="18" spans="1:9" s="53" customFormat="1" ht="18" customHeight="1" x14ac:dyDescent="0.35">
      <c r="A18" s="43">
        <v>2025</v>
      </c>
      <c r="B18" s="44">
        <v>11299200.6626947</v>
      </c>
      <c r="C18" s="45">
        <v>3.6818982904140984E-2</v>
      </c>
      <c r="D18" s="46">
        <v>-3.2065354840584703E-2</v>
      </c>
      <c r="E18" s="47">
        <v>-374315.4359399993</v>
      </c>
      <c r="H18" s="126"/>
      <c r="I18" s="127"/>
    </row>
    <row r="19" spans="1:9" s="53" customFormat="1" ht="18" customHeight="1" x14ac:dyDescent="0.35">
      <c r="A19" s="43">
        <v>2026</v>
      </c>
      <c r="B19" s="44">
        <v>10849145.193766976</v>
      </c>
      <c r="C19" s="45">
        <v>-3.9830735143382423E-2</v>
      </c>
      <c r="D19" s="46">
        <v>-2.1511625786291955E-2</v>
      </c>
      <c r="E19" s="47">
        <v>-238513.56608810462</v>
      </c>
      <c r="H19" s="126"/>
      <c r="I19" s="127"/>
    </row>
    <row r="20" spans="1:9" s="53" customFormat="1" ht="18" customHeight="1" x14ac:dyDescent="0.35">
      <c r="A20" s="43">
        <v>2027</v>
      </c>
      <c r="B20" s="44">
        <v>10327494.059384789</v>
      </c>
      <c r="C20" s="45">
        <v>-4.8082233675136421E-2</v>
      </c>
      <c r="D20" s="46">
        <v>-1.1976367672028809E-2</v>
      </c>
      <c r="E20" s="47">
        <v>-125185.12911928818</v>
      </c>
      <c r="H20" s="126"/>
      <c r="I20" s="127"/>
    </row>
    <row r="21" spans="1:9" s="53" customFormat="1" ht="18" customHeight="1" x14ac:dyDescent="0.35">
      <c r="A21" s="43">
        <v>2028</v>
      </c>
      <c r="B21" s="44">
        <v>9924432.2155894171</v>
      </c>
      <c r="C21" s="45">
        <v>-3.9028039278231508E-2</v>
      </c>
      <c r="D21" s="46">
        <v>-2.966682345934335E-3</v>
      </c>
      <c r="E21" s="47">
        <v>-29530.244703043252</v>
      </c>
      <c r="H21" s="126"/>
      <c r="I21" s="127"/>
    </row>
    <row r="22" spans="1:9" s="53" customFormat="1" ht="18" customHeight="1" x14ac:dyDescent="0.35">
      <c r="A22" s="43">
        <v>2029</v>
      </c>
      <c r="B22" s="44">
        <v>10357895.588276735</v>
      </c>
      <c r="C22" s="45">
        <v>4.3676390071608173E-2</v>
      </c>
      <c r="D22" s="46">
        <v>5.739552086253541E-3</v>
      </c>
      <c r="E22" s="47">
        <v>59110.413933280855</v>
      </c>
      <c r="H22" s="126"/>
      <c r="I22" s="127"/>
    </row>
    <row r="23" spans="1:9" s="53" customFormat="1" ht="18" customHeight="1" x14ac:dyDescent="0.35">
      <c r="A23" s="43">
        <v>2030</v>
      </c>
      <c r="B23" s="44">
        <v>10700523.591019945</v>
      </c>
      <c r="C23" s="45">
        <v>3.3078920309932869E-2</v>
      </c>
      <c r="D23" s="46">
        <v>1.1191348636044873E-2</v>
      </c>
      <c r="E23" s="47">
        <v>118427.92193273641</v>
      </c>
      <c r="H23" s="126"/>
      <c r="I23" s="127"/>
    </row>
    <row r="24" spans="1:9" s="53" customFormat="1" ht="18" customHeight="1" x14ac:dyDescent="0.35">
      <c r="A24" s="43">
        <v>2031</v>
      </c>
      <c r="B24" s="44">
        <v>11007581.203457482</v>
      </c>
      <c r="C24" s="45">
        <v>2.8695568943488459E-2</v>
      </c>
      <c r="D24" s="46">
        <v>1.7358752547053768E-2</v>
      </c>
      <c r="E24" s="47">
        <v>187817.59902692959</v>
      </c>
      <c r="H24" s="126"/>
      <c r="I24" s="127"/>
    </row>
    <row r="25" spans="1:9" ht="21.75" customHeight="1" x14ac:dyDescent="0.35">
      <c r="A25" s="25" t="s">
        <v>4</v>
      </c>
      <c r="B25" s="3"/>
      <c r="C25" s="3"/>
    </row>
    <row r="26" spans="1:9" ht="21.75" customHeight="1" x14ac:dyDescent="0.35">
      <c r="A26" s="26" t="s">
        <v>84</v>
      </c>
      <c r="B26" s="3"/>
      <c r="C26" s="3"/>
    </row>
    <row r="27" spans="1:9" ht="21.75" customHeight="1" x14ac:dyDescent="0.35">
      <c r="A27" s="30" t="s">
        <v>175</v>
      </c>
      <c r="B27" s="3"/>
      <c r="C27" s="3"/>
    </row>
    <row r="28" spans="1:9" ht="21.75" customHeight="1" x14ac:dyDescent="0.35">
      <c r="A28" s="118" t="s">
        <v>206</v>
      </c>
      <c r="B28" s="3"/>
      <c r="C28" s="3"/>
    </row>
    <row r="29" spans="1:9" ht="21.75" customHeight="1" x14ac:dyDescent="0.35">
      <c r="A29" s="116"/>
      <c r="B29" s="3"/>
      <c r="C29" s="3"/>
    </row>
    <row r="30" spans="1:9" ht="21.75" customHeight="1" x14ac:dyDescent="0.35">
      <c r="A30" s="238" t="str">
        <f>Headings!F15</f>
        <v>Page 15</v>
      </c>
      <c r="B30" s="241"/>
      <c r="C30" s="241"/>
      <c r="D30" s="241"/>
      <c r="E30" s="240"/>
    </row>
    <row r="32" spans="1:9" ht="21.75" customHeight="1" x14ac:dyDescent="0.35">
      <c r="A32" s="3"/>
      <c r="B32" s="3"/>
      <c r="C32" s="3"/>
    </row>
    <row r="35" spans="1:2" ht="21.75" customHeight="1" x14ac:dyDescent="0.35">
      <c r="B35" s="7"/>
    </row>
    <row r="36" spans="1:2" ht="21.75" customHeight="1" x14ac:dyDescent="0.35">
      <c r="B36" s="7"/>
    </row>
    <row r="37" spans="1:2" ht="21.75" customHeight="1" x14ac:dyDescent="0.35">
      <c r="A37" s="6"/>
      <c r="B37" s="7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  <row r="40" spans="1:2" ht="21.75" customHeight="1" x14ac:dyDescent="0.35">
      <c r="A40" s="6"/>
      <c r="B40" s="6"/>
    </row>
    <row r="41" spans="1:2" ht="21.75" customHeight="1" x14ac:dyDescent="0.35">
      <c r="A41" s="6"/>
      <c r="B41" s="6"/>
    </row>
  </sheetData>
  <mergeCells count="3">
    <mergeCell ref="A30:E30"/>
    <mergeCell ref="A2:E2"/>
    <mergeCell ref="A1:E1"/>
  </mergeCells>
  <phoneticPr fontId="4"/>
  <pageMargins left="0.75" right="0.75" top="1" bottom="1" header="0.5" footer="0.5"/>
  <pageSetup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D41"/>
  <sheetViews>
    <sheetView zoomScale="75" zoomScaleNormal="75" workbookViewId="0">
      <selection activeCell="A30" sqref="A30:D30"/>
    </sheetView>
  </sheetViews>
  <sheetFormatPr defaultColWidth="10.7265625" defaultRowHeight="21.75" customHeight="1" x14ac:dyDescent="0.35"/>
  <cols>
    <col min="1" max="1" width="15.26953125" style="2" customWidth="1"/>
    <col min="2" max="2" width="22.7265625" style="2" customWidth="1"/>
    <col min="3" max="3" width="15.26953125" style="2" customWidth="1"/>
    <col min="4" max="4" width="20.6328125" style="19" customWidth="1"/>
    <col min="5" max="16384" width="10.7265625" style="19"/>
  </cols>
  <sheetData>
    <row r="1" spans="1:4" ht="23.4" x14ac:dyDescent="0.35">
      <c r="A1" s="239" t="str">
        <f>Headings!E16</f>
        <v>August 2022 Investment Pool Nominal Rate of Return Forecast</v>
      </c>
      <c r="B1" s="244"/>
      <c r="C1" s="244"/>
      <c r="D1" s="244"/>
    </row>
    <row r="2" spans="1:4" ht="21.75" customHeight="1" x14ac:dyDescent="0.35">
      <c r="A2" s="239" t="s">
        <v>85</v>
      </c>
      <c r="B2" s="240"/>
      <c r="C2" s="240"/>
      <c r="D2" s="240"/>
    </row>
    <row r="4" spans="1:4" ht="66" customHeight="1" x14ac:dyDescent="0.35">
      <c r="A4" s="21" t="s">
        <v>108</v>
      </c>
      <c r="B4" s="32" t="s">
        <v>81</v>
      </c>
      <c r="C4" s="32" t="s">
        <v>27</v>
      </c>
      <c r="D4" s="24" t="str">
        <f>Headings!E51</f>
        <v>% Change from July 2022 Forecast</v>
      </c>
    </row>
    <row r="5" spans="1:4" s="53" customFormat="1" ht="18" customHeight="1" x14ac:dyDescent="0.35">
      <c r="A5" s="38">
        <v>2012</v>
      </c>
      <c r="B5" s="41">
        <v>5.5999999999999904E-3</v>
      </c>
      <c r="C5" s="74" t="s">
        <v>79</v>
      </c>
      <c r="D5" s="51">
        <v>0</v>
      </c>
    </row>
    <row r="6" spans="1:4" s="53" customFormat="1" ht="18" customHeight="1" x14ac:dyDescent="0.35">
      <c r="A6" s="43">
        <v>2013</v>
      </c>
      <c r="B6" s="56">
        <v>5.1000000000000004E-3</v>
      </c>
      <c r="C6" s="45">
        <v>-4.9999999999999004E-4</v>
      </c>
      <c r="D6" s="46">
        <v>0</v>
      </c>
    </row>
    <row r="7" spans="1:4" s="53" customFormat="1" ht="18" customHeight="1" x14ac:dyDescent="0.35">
      <c r="A7" s="43">
        <v>2014</v>
      </c>
      <c r="B7" s="56">
        <v>5.0556999999999894E-3</v>
      </c>
      <c r="C7" s="45">
        <v>-4.4300000000010997E-5</v>
      </c>
      <c r="D7" s="46">
        <v>0</v>
      </c>
    </row>
    <row r="8" spans="1:4" s="53" customFormat="1" ht="18" customHeight="1" x14ac:dyDescent="0.35">
      <c r="A8" s="43">
        <v>2015</v>
      </c>
      <c r="B8" s="56">
        <v>5.9749E-3</v>
      </c>
      <c r="C8" s="45">
        <v>9.1920000000001063E-4</v>
      </c>
      <c r="D8" s="46">
        <v>0</v>
      </c>
    </row>
    <row r="9" spans="1:4" s="53" customFormat="1" ht="18" customHeight="1" x14ac:dyDescent="0.35">
      <c r="A9" s="43">
        <v>2016</v>
      </c>
      <c r="B9" s="56">
        <v>8.2862999999999999E-3</v>
      </c>
      <c r="C9" s="45">
        <v>2.3113999999999999E-3</v>
      </c>
      <c r="D9" s="46">
        <v>0</v>
      </c>
    </row>
    <row r="10" spans="1:4" s="53" customFormat="1" ht="18" customHeight="1" x14ac:dyDescent="0.35">
      <c r="A10" s="43">
        <v>2017</v>
      </c>
      <c r="B10" s="56">
        <v>1.1222000000000001E-2</v>
      </c>
      <c r="C10" s="45">
        <v>2.9357000000000012E-3</v>
      </c>
      <c r="D10" s="46">
        <v>0</v>
      </c>
    </row>
    <row r="11" spans="1:4" s="53" customFormat="1" ht="18" customHeight="1" x14ac:dyDescent="0.35">
      <c r="A11" s="43">
        <v>2018</v>
      </c>
      <c r="B11" s="56">
        <v>1.7256000000000001E-2</v>
      </c>
      <c r="C11" s="45">
        <v>6.0339999999999994E-3</v>
      </c>
      <c r="D11" s="46">
        <v>0</v>
      </c>
    </row>
    <row r="12" spans="1:4" s="53" customFormat="1" ht="18" customHeight="1" x14ac:dyDescent="0.35">
      <c r="A12" s="43">
        <v>2019</v>
      </c>
      <c r="B12" s="56">
        <v>2.23456E-2</v>
      </c>
      <c r="C12" s="45">
        <v>5.0895999999999997E-3</v>
      </c>
      <c r="D12" s="46">
        <v>0</v>
      </c>
    </row>
    <row r="13" spans="1:4" s="53" customFormat="1" ht="18" customHeight="1" x14ac:dyDescent="0.35">
      <c r="A13" s="43">
        <v>2020</v>
      </c>
      <c r="B13" s="56">
        <v>1.3897E-2</v>
      </c>
      <c r="C13" s="45">
        <v>-8.4486000000000006E-3</v>
      </c>
      <c r="D13" s="46">
        <v>0</v>
      </c>
    </row>
    <row r="14" spans="1:4" s="53" customFormat="1" ht="18" customHeight="1" thickBot="1" x14ac:dyDescent="0.4">
      <c r="A14" s="48">
        <v>2021</v>
      </c>
      <c r="B14" s="57">
        <v>6.7288599999999997E-3</v>
      </c>
      <c r="C14" s="50">
        <v>-7.1681399999999999E-3</v>
      </c>
      <c r="D14" s="55">
        <v>0</v>
      </c>
    </row>
    <row r="15" spans="1:4" s="53" customFormat="1" ht="18" customHeight="1" thickTop="1" x14ac:dyDescent="0.35">
      <c r="A15" s="43">
        <v>2022</v>
      </c>
      <c r="B15" s="56">
        <v>1.1000000000000001E-2</v>
      </c>
      <c r="C15" s="45">
        <v>4.2711400000000014E-3</v>
      </c>
      <c r="D15" s="46">
        <v>0</v>
      </c>
    </row>
    <row r="16" spans="1:4" s="53" customFormat="1" ht="18" customHeight="1" x14ac:dyDescent="0.35">
      <c r="A16" s="43">
        <v>2023</v>
      </c>
      <c r="B16" s="56">
        <v>2.4E-2</v>
      </c>
      <c r="C16" s="45">
        <v>1.2999999999999999E-2</v>
      </c>
      <c r="D16" s="46">
        <v>0</v>
      </c>
    </row>
    <row r="17" spans="1:4" s="53" customFormat="1" ht="18" customHeight="1" x14ac:dyDescent="0.35">
      <c r="A17" s="43">
        <v>2024</v>
      </c>
      <c r="B17" s="56">
        <v>2.7000000000000003E-2</v>
      </c>
      <c r="C17" s="45">
        <v>3.0000000000000027E-3</v>
      </c>
      <c r="D17" s="46">
        <v>0</v>
      </c>
    </row>
    <row r="18" spans="1:4" ht="18" customHeight="1" x14ac:dyDescent="0.35">
      <c r="A18" s="43">
        <v>2025</v>
      </c>
      <c r="B18" s="56">
        <v>2.9033330938702303E-2</v>
      </c>
      <c r="C18" s="45">
        <v>2.0333309387022998E-3</v>
      </c>
      <c r="D18" s="46">
        <v>0</v>
      </c>
    </row>
    <row r="19" spans="1:4" s="134" customFormat="1" ht="18" customHeight="1" x14ac:dyDescent="0.35">
      <c r="A19" s="43">
        <v>2026</v>
      </c>
      <c r="B19" s="56">
        <v>2.8840693492021598E-2</v>
      </c>
      <c r="C19" s="45">
        <v>-1.9263744668070529E-4</v>
      </c>
      <c r="D19" s="46">
        <v>0</v>
      </c>
    </row>
    <row r="20" spans="1:4" s="154" customFormat="1" ht="18" customHeight="1" x14ac:dyDescent="0.35">
      <c r="A20" s="43">
        <v>2027</v>
      </c>
      <c r="B20" s="56">
        <v>2.8093096547777301E-2</v>
      </c>
      <c r="C20" s="45">
        <v>-7.4759694424429701E-4</v>
      </c>
      <c r="D20" s="46">
        <v>0</v>
      </c>
    </row>
    <row r="21" spans="1:4" s="156" customFormat="1" ht="18" customHeight="1" x14ac:dyDescent="0.35">
      <c r="A21" s="43">
        <v>2028</v>
      </c>
      <c r="B21" s="56">
        <v>2.77249815371216E-2</v>
      </c>
      <c r="C21" s="45">
        <v>-3.6811501065570074E-4</v>
      </c>
      <c r="D21" s="46">
        <v>0</v>
      </c>
    </row>
    <row r="22" spans="1:4" s="167" customFormat="1" ht="18" customHeight="1" x14ac:dyDescent="0.35">
      <c r="A22" s="43">
        <v>2029</v>
      </c>
      <c r="B22" s="56">
        <v>2.7557932560213598E-2</v>
      </c>
      <c r="C22" s="45">
        <v>-1.6704897690800191E-4</v>
      </c>
      <c r="D22" s="46">
        <v>0</v>
      </c>
    </row>
    <row r="23" spans="1:4" s="170" customFormat="1" ht="18" customHeight="1" x14ac:dyDescent="0.35">
      <c r="A23" s="43">
        <v>2030</v>
      </c>
      <c r="B23" s="56">
        <v>2.7485364572541998E-2</v>
      </c>
      <c r="C23" s="45">
        <v>-7.2567987671599832E-5</v>
      </c>
      <c r="D23" s="46">
        <v>0</v>
      </c>
    </row>
    <row r="24" spans="1:4" s="170" customFormat="1" ht="18" customHeight="1" x14ac:dyDescent="0.35">
      <c r="A24" s="43">
        <v>2031</v>
      </c>
      <c r="B24" s="56">
        <v>2.7463576980632398E-2</v>
      </c>
      <c r="C24" s="45">
        <v>-2.1787591909600001E-5</v>
      </c>
      <c r="D24" s="46">
        <v>0</v>
      </c>
    </row>
    <row r="25" spans="1:4" ht="21.75" customHeight="1" x14ac:dyDescent="0.35">
      <c r="A25" s="25" t="s">
        <v>4</v>
      </c>
      <c r="B25" s="3"/>
      <c r="C25" s="3"/>
    </row>
    <row r="26" spans="1:4" ht="21.75" customHeight="1" x14ac:dyDescent="0.35">
      <c r="A26" s="26" t="s">
        <v>16</v>
      </c>
      <c r="B26" s="3"/>
      <c r="C26" s="3"/>
    </row>
    <row r="27" spans="1:4" ht="21.75" customHeight="1" x14ac:dyDescent="0.35">
      <c r="A27" s="26"/>
      <c r="B27" s="3"/>
      <c r="C27" s="3"/>
    </row>
    <row r="28" spans="1:4" ht="21.75" customHeight="1" x14ac:dyDescent="0.35">
      <c r="A28" s="119"/>
      <c r="B28" s="3"/>
      <c r="C28" s="3"/>
    </row>
    <row r="29" spans="1:4" ht="21.75" customHeight="1" x14ac:dyDescent="0.35">
      <c r="A29" s="3"/>
      <c r="B29" s="19"/>
      <c r="C29" s="19"/>
    </row>
    <row r="30" spans="1:4" ht="21.75" customHeight="1" x14ac:dyDescent="0.35">
      <c r="A30" s="238" t="str">
        <f>Headings!F16</f>
        <v>Page 16</v>
      </c>
      <c r="B30" s="241"/>
      <c r="C30" s="241"/>
      <c r="D30" s="241"/>
    </row>
    <row r="32" spans="1:4" ht="21.75" customHeight="1" x14ac:dyDescent="0.35">
      <c r="A32" s="3"/>
      <c r="B32" s="3"/>
      <c r="C32" s="3"/>
    </row>
    <row r="35" spans="1:2" ht="21.75" customHeight="1" x14ac:dyDescent="0.35">
      <c r="B35" s="7"/>
    </row>
    <row r="36" spans="1:2" ht="21.75" customHeight="1" x14ac:dyDescent="0.35">
      <c r="B36" s="7"/>
    </row>
    <row r="37" spans="1:2" ht="21.75" customHeight="1" x14ac:dyDescent="0.35">
      <c r="A37" s="6"/>
      <c r="B37" s="7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  <row r="40" spans="1:2" ht="21.75" customHeight="1" x14ac:dyDescent="0.35">
      <c r="A40" s="6"/>
      <c r="B40" s="6"/>
    </row>
    <row r="41" spans="1:2" ht="21.75" customHeight="1" x14ac:dyDescent="0.35">
      <c r="A41" s="6"/>
      <c r="B41" s="6"/>
    </row>
  </sheetData>
  <mergeCells count="3">
    <mergeCell ref="A1:D1"/>
    <mergeCell ref="A2:D2"/>
    <mergeCell ref="A30:D30"/>
  </mergeCells>
  <phoneticPr fontId="4"/>
  <pageMargins left="0.75" right="0.75" top="1" bottom="1" header="0.5" footer="0.5"/>
  <pageSetup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D41"/>
  <sheetViews>
    <sheetView zoomScale="75" zoomScaleNormal="75" workbookViewId="0">
      <selection activeCell="A30" sqref="A30:D30"/>
    </sheetView>
  </sheetViews>
  <sheetFormatPr defaultColWidth="10.7265625" defaultRowHeight="21.75" customHeight="1" x14ac:dyDescent="0.35"/>
  <cols>
    <col min="1" max="1" width="15.26953125" style="2" customWidth="1"/>
    <col min="2" max="2" width="22.7265625" style="2" customWidth="1"/>
    <col min="3" max="3" width="15.26953125" style="2" customWidth="1"/>
    <col min="4" max="4" width="20.6328125" style="19" customWidth="1"/>
    <col min="5" max="16384" width="10.7265625" style="19"/>
  </cols>
  <sheetData>
    <row r="1" spans="1:4" ht="23.4" x14ac:dyDescent="0.35">
      <c r="A1" s="239" t="str">
        <f>Headings!E17</f>
        <v>August 2022 Investment Pool Real Rate of Return Forecast</v>
      </c>
      <c r="B1" s="244"/>
      <c r="C1" s="244"/>
      <c r="D1" s="244"/>
    </row>
    <row r="2" spans="1:4" ht="21.75" customHeight="1" x14ac:dyDescent="0.35">
      <c r="A2" s="239" t="s">
        <v>85</v>
      </c>
      <c r="B2" s="240"/>
      <c r="C2" s="240"/>
      <c r="D2" s="240"/>
    </row>
    <row r="4" spans="1:4" ht="66" customHeight="1" x14ac:dyDescent="0.35">
      <c r="A4" s="21" t="s">
        <v>108</v>
      </c>
      <c r="B4" s="32" t="s">
        <v>81</v>
      </c>
      <c r="C4" s="32" t="s">
        <v>27</v>
      </c>
      <c r="D4" s="24" t="str">
        <f>Headings!E51</f>
        <v>% Change from July 2022 Forecast</v>
      </c>
    </row>
    <row r="5" spans="1:4" s="53" customFormat="1" ht="18" customHeight="1" x14ac:dyDescent="0.35">
      <c r="A5" s="38">
        <v>2012</v>
      </c>
      <c r="B5" s="41">
        <v>-1.9251061119654134E-2</v>
      </c>
      <c r="C5" s="74" t="s">
        <v>79</v>
      </c>
      <c r="D5" s="51">
        <v>0</v>
      </c>
    </row>
    <row r="6" spans="1:4" s="53" customFormat="1" ht="18" customHeight="1" x14ac:dyDescent="0.35">
      <c r="A6" s="43">
        <v>2013</v>
      </c>
      <c r="B6" s="56">
        <v>-6.9663760592472146E-3</v>
      </c>
      <c r="C6" s="45">
        <v>1.2284685060406919E-2</v>
      </c>
      <c r="D6" s="46">
        <v>0</v>
      </c>
    </row>
    <row r="7" spans="1:4" s="53" customFormat="1" ht="18" customHeight="1" x14ac:dyDescent="0.35">
      <c r="A7" s="43">
        <v>2014</v>
      </c>
      <c r="B7" s="56">
        <v>-1.3144281885471898E-2</v>
      </c>
      <c r="C7" s="45">
        <v>-6.1779058262246833E-3</v>
      </c>
      <c r="D7" s="46">
        <v>0</v>
      </c>
    </row>
    <row r="8" spans="1:4" s="53" customFormat="1" ht="18" customHeight="1" x14ac:dyDescent="0.35">
      <c r="A8" s="43">
        <v>2015</v>
      </c>
      <c r="B8" s="56">
        <v>-7.5234077565325963E-3</v>
      </c>
      <c r="C8" s="45">
        <v>5.6208741289393016E-3</v>
      </c>
      <c r="D8" s="46">
        <v>0</v>
      </c>
    </row>
    <row r="9" spans="1:4" s="53" customFormat="1" ht="18" customHeight="1" x14ac:dyDescent="0.35">
      <c r="A9" s="43">
        <v>2016</v>
      </c>
      <c r="B9" s="56">
        <v>-1.3557806575488662E-2</v>
      </c>
      <c r="C9" s="45">
        <v>-6.034398818956066E-3</v>
      </c>
      <c r="D9" s="46">
        <v>0</v>
      </c>
    </row>
    <row r="10" spans="1:4" s="53" customFormat="1" ht="18" customHeight="1" x14ac:dyDescent="0.35">
      <c r="A10" s="43">
        <v>2017</v>
      </c>
      <c r="B10" s="56">
        <v>-1.8737224587692447E-2</v>
      </c>
      <c r="C10" s="45">
        <v>-5.1794180122037847E-3</v>
      </c>
      <c r="D10" s="46">
        <v>0</v>
      </c>
    </row>
    <row r="11" spans="1:4" s="53" customFormat="1" ht="18" customHeight="1" x14ac:dyDescent="0.35">
      <c r="A11" s="43">
        <v>2018</v>
      </c>
      <c r="B11" s="56">
        <v>-1.4343632504454362E-2</v>
      </c>
      <c r="C11" s="45">
        <v>4.3935920832380848E-3</v>
      </c>
      <c r="D11" s="46">
        <v>0</v>
      </c>
    </row>
    <row r="12" spans="1:4" s="53" customFormat="1" ht="18" customHeight="1" x14ac:dyDescent="0.35">
      <c r="A12" s="43">
        <v>2019</v>
      </c>
      <c r="B12" s="56">
        <v>-3.0122368251410681E-3</v>
      </c>
      <c r="C12" s="45">
        <v>1.1331395679313294E-2</v>
      </c>
      <c r="D12" s="46">
        <v>0</v>
      </c>
    </row>
    <row r="13" spans="1:4" s="53" customFormat="1" ht="18" customHeight="1" x14ac:dyDescent="0.35">
      <c r="A13" s="43">
        <v>2020</v>
      </c>
      <c r="B13" s="56">
        <v>-2.9921375909555126E-3</v>
      </c>
      <c r="C13" s="45">
        <v>2.0099234185555481E-5</v>
      </c>
      <c r="D13" s="46">
        <v>0</v>
      </c>
    </row>
    <row r="14" spans="1:4" s="53" customFormat="1" ht="18" customHeight="1" thickBot="1" x14ac:dyDescent="0.4">
      <c r="A14" s="48">
        <v>2021</v>
      </c>
      <c r="B14" s="57">
        <v>-4.1183803790955986E-2</v>
      </c>
      <c r="C14" s="50">
        <v>-3.8191666200000474E-2</v>
      </c>
      <c r="D14" s="55">
        <v>0</v>
      </c>
    </row>
    <row r="15" spans="1:4" s="53" customFormat="1" ht="18" customHeight="1" thickTop="1" x14ac:dyDescent="0.35">
      <c r="A15" s="43">
        <v>2022</v>
      </c>
      <c r="B15" s="56">
        <v>-7.0269765679401686E-2</v>
      </c>
      <c r="C15" s="45">
        <v>-2.9085961888445699E-2</v>
      </c>
      <c r="D15" s="46">
        <v>-6.0237302365369061E-3</v>
      </c>
    </row>
    <row r="16" spans="1:4" s="53" customFormat="1" ht="18" customHeight="1" x14ac:dyDescent="0.35">
      <c r="A16" s="43">
        <v>2023</v>
      </c>
      <c r="B16" s="56">
        <v>-1.2469337148772297E-2</v>
      </c>
      <c r="C16" s="45">
        <v>5.7800428530629389E-2</v>
      </c>
      <c r="D16" s="46">
        <v>-3.8241926467605936E-3</v>
      </c>
    </row>
    <row r="17" spans="1:4" s="53" customFormat="1" ht="18" customHeight="1" x14ac:dyDescent="0.35">
      <c r="A17" s="43">
        <v>2024</v>
      </c>
      <c r="B17" s="56">
        <v>1.8958297759263942E-4</v>
      </c>
      <c r="C17" s="45">
        <v>1.2658920126364936E-2</v>
      </c>
      <c r="D17" s="46">
        <v>0</v>
      </c>
    </row>
    <row r="18" spans="1:4" ht="18" customHeight="1" x14ac:dyDescent="0.35">
      <c r="A18" s="43">
        <v>2025</v>
      </c>
      <c r="B18" s="56">
        <v>5.0505357443573207E-3</v>
      </c>
      <c r="C18" s="45">
        <v>4.8609527667646812E-3</v>
      </c>
      <c r="D18" s="46">
        <v>0</v>
      </c>
    </row>
    <row r="19" spans="1:4" s="134" customFormat="1" ht="18" customHeight="1" x14ac:dyDescent="0.35">
      <c r="A19" s="43">
        <v>2026</v>
      </c>
      <c r="B19" s="56">
        <v>5.6649086858449049E-3</v>
      </c>
      <c r="C19" s="45">
        <v>6.1437294148758426E-4</v>
      </c>
      <c r="D19" s="46">
        <v>0</v>
      </c>
    </row>
    <row r="20" spans="1:4" s="154" customFormat="1" ht="18" customHeight="1" x14ac:dyDescent="0.35">
      <c r="A20" s="43">
        <v>2027</v>
      </c>
      <c r="B20" s="56">
        <v>3.7064689437538156E-3</v>
      </c>
      <c r="C20" s="45">
        <v>-1.9584397420910893E-3</v>
      </c>
      <c r="D20" s="46">
        <v>0</v>
      </c>
    </row>
    <row r="21" spans="1:4" s="156" customFormat="1" ht="18" customHeight="1" x14ac:dyDescent="0.35">
      <c r="A21" s="43">
        <v>2028</v>
      </c>
      <c r="B21" s="56">
        <v>3.7960459426467086E-3</v>
      </c>
      <c r="C21" s="45">
        <v>8.9576998892892945E-5</v>
      </c>
      <c r="D21" s="46">
        <v>0</v>
      </c>
    </row>
    <row r="22" spans="1:4" s="167" customFormat="1" ht="18" customHeight="1" x14ac:dyDescent="0.35">
      <c r="A22" s="43">
        <v>2029</v>
      </c>
      <c r="B22" s="56">
        <v>4.0152090684737463E-3</v>
      </c>
      <c r="C22" s="45">
        <v>2.1916312582703767E-4</v>
      </c>
      <c r="D22" s="46">
        <v>0</v>
      </c>
    </row>
    <row r="23" spans="1:4" s="170" customFormat="1" ht="18" customHeight="1" x14ac:dyDescent="0.35">
      <c r="A23" s="43">
        <v>2030</v>
      </c>
      <c r="B23" s="56">
        <v>4.3481135839664731E-3</v>
      </c>
      <c r="C23" s="45">
        <v>3.3290451549272682E-4</v>
      </c>
      <c r="D23" s="46">
        <v>0</v>
      </c>
    </row>
    <row r="24" spans="1:4" s="170" customFormat="1" ht="18" customHeight="1" x14ac:dyDescent="0.35">
      <c r="A24" s="43">
        <v>2031</v>
      </c>
      <c r="B24" s="56">
        <v>3.4921406664165655E-3</v>
      </c>
      <c r="C24" s="45">
        <v>-8.5597291754990756E-4</v>
      </c>
      <c r="D24" s="46">
        <v>0</v>
      </c>
    </row>
    <row r="25" spans="1:4" ht="21.75" customHeight="1" x14ac:dyDescent="0.35">
      <c r="A25" s="25" t="s">
        <v>4</v>
      </c>
      <c r="B25" s="3"/>
      <c r="C25" s="3"/>
    </row>
    <row r="26" spans="1:4" ht="21.75" customHeight="1" x14ac:dyDescent="0.35">
      <c r="A26" s="26" t="s">
        <v>33</v>
      </c>
      <c r="B26" s="3"/>
      <c r="C26" s="3"/>
    </row>
    <row r="27" spans="1:4" ht="21.75" customHeight="1" x14ac:dyDescent="0.35">
      <c r="A27" s="30" t="s">
        <v>176</v>
      </c>
      <c r="B27" s="3"/>
      <c r="C27" s="3"/>
    </row>
    <row r="28" spans="1:4" ht="21.75" customHeight="1" x14ac:dyDescent="0.35">
      <c r="A28" s="119"/>
      <c r="B28" s="3"/>
      <c r="C28" s="3"/>
    </row>
    <row r="29" spans="1:4" ht="21.75" customHeight="1" x14ac:dyDescent="0.35">
      <c r="A29" s="3"/>
      <c r="B29" s="19"/>
      <c r="C29" s="19"/>
    </row>
    <row r="30" spans="1:4" ht="21.75" customHeight="1" x14ac:dyDescent="0.35">
      <c r="A30" s="238" t="str">
        <f>Headings!F17</f>
        <v>Page 17</v>
      </c>
      <c r="B30" s="241"/>
      <c r="C30" s="241"/>
      <c r="D30" s="241"/>
    </row>
    <row r="32" spans="1:4" ht="21.75" customHeight="1" x14ac:dyDescent="0.35">
      <c r="A32" s="3"/>
      <c r="B32" s="3"/>
      <c r="C32" s="3"/>
    </row>
    <row r="35" spans="1:2" ht="21.75" customHeight="1" x14ac:dyDescent="0.35">
      <c r="B35" s="7"/>
    </row>
    <row r="36" spans="1:2" ht="21.75" customHeight="1" x14ac:dyDescent="0.35">
      <c r="B36" s="7"/>
    </row>
    <row r="37" spans="1:2" ht="21.75" customHeight="1" x14ac:dyDescent="0.35">
      <c r="A37" s="6"/>
      <c r="B37" s="7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  <row r="40" spans="1:2" ht="21.75" customHeight="1" x14ac:dyDescent="0.35">
      <c r="A40" s="6"/>
      <c r="B40" s="6"/>
    </row>
    <row r="41" spans="1:2" ht="21.75" customHeight="1" x14ac:dyDescent="0.35">
      <c r="A41" s="6"/>
      <c r="B41" s="6"/>
    </row>
  </sheetData>
  <mergeCells count="3">
    <mergeCell ref="A1:D1"/>
    <mergeCell ref="A2:D2"/>
    <mergeCell ref="A30:D30"/>
  </mergeCells>
  <phoneticPr fontId="4"/>
  <pageMargins left="0.75" right="0.75" top="1" bottom="1" header="0.5" footer="0.5"/>
  <pageSetup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D41"/>
  <sheetViews>
    <sheetView zoomScale="75" zoomScaleNormal="75" workbookViewId="0">
      <selection activeCell="A30" sqref="A30:D30"/>
    </sheetView>
  </sheetViews>
  <sheetFormatPr defaultColWidth="10.7265625" defaultRowHeight="21.75" customHeight="1" x14ac:dyDescent="0.35"/>
  <cols>
    <col min="1" max="1" width="15.26953125" style="2" customWidth="1"/>
    <col min="2" max="2" width="22.7265625" style="2" customWidth="1"/>
    <col min="3" max="3" width="15.26953125" style="2" customWidth="1"/>
    <col min="4" max="4" width="20.6328125" style="19" customWidth="1"/>
    <col min="5" max="16384" width="10.7265625" style="19"/>
  </cols>
  <sheetData>
    <row r="1" spans="1:4" ht="23.4" x14ac:dyDescent="0.35">
      <c r="A1" s="239" t="str">
        <f>Headings!E18</f>
        <v>August 2022 National CPI-U Forecast</v>
      </c>
      <c r="B1" s="244"/>
      <c r="C1" s="244"/>
      <c r="D1" s="244"/>
    </row>
    <row r="2" spans="1:4" ht="21.75" customHeight="1" x14ac:dyDescent="0.35">
      <c r="A2" s="239" t="s">
        <v>85</v>
      </c>
      <c r="B2" s="240"/>
      <c r="C2" s="240"/>
      <c r="D2" s="240"/>
    </row>
    <row r="4" spans="1:4" ht="66" customHeight="1" x14ac:dyDescent="0.35">
      <c r="A4" s="21" t="s">
        <v>108</v>
      </c>
      <c r="B4" s="32" t="s">
        <v>81</v>
      </c>
      <c r="C4" s="32" t="s">
        <v>27</v>
      </c>
      <c r="D4" s="24" t="str">
        <f>Headings!E51</f>
        <v>% Change from July 2022 Forecast</v>
      </c>
    </row>
    <row r="5" spans="1:4" s="53" customFormat="1" ht="18" customHeight="1" x14ac:dyDescent="0.35">
      <c r="A5" s="38">
        <v>2012</v>
      </c>
      <c r="B5" s="41">
        <v>2.0694499397614301E-2</v>
      </c>
      <c r="C5" s="74" t="s">
        <v>79</v>
      </c>
      <c r="D5" s="51">
        <v>0</v>
      </c>
    </row>
    <row r="6" spans="1:4" s="53" customFormat="1" ht="18" customHeight="1" x14ac:dyDescent="0.35">
      <c r="A6" s="43">
        <v>2013</v>
      </c>
      <c r="B6" s="56">
        <v>1.46475953204352E-2</v>
      </c>
      <c r="C6" s="45">
        <v>-6.0469040771791004E-3</v>
      </c>
      <c r="D6" s="46">
        <v>0</v>
      </c>
    </row>
    <row r="7" spans="1:4" s="53" customFormat="1" ht="18" customHeight="1" x14ac:dyDescent="0.35">
      <c r="A7" s="43">
        <v>2014</v>
      </c>
      <c r="B7" s="56">
        <v>1.62218778572869E-2</v>
      </c>
      <c r="C7" s="45">
        <v>1.5742825368517E-3</v>
      </c>
      <c r="D7" s="46">
        <v>0</v>
      </c>
    </row>
    <row r="8" spans="1:4" s="53" customFormat="1" ht="18" customHeight="1" x14ac:dyDescent="0.35">
      <c r="A8" s="43">
        <v>2015</v>
      </c>
      <c r="B8" s="56">
        <v>1.1869762097864701E-3</v>
      </c>
      <c r="C8" s="45">
        <v>-1.503490164750043E-2</v>
      </c>
      <c r="D8" s="46">
        <v>0</v>
      </c>
    </row>
    <row r="9" spans="1:4" s="53" customFormat="1" ht="18" customHeight="1" x14ac:dyDescent="0.35">
      <c r="A9" s="43">
        <v>2016</v>
      </c>
      <c r="B9" s="56">
        <v>1.26151288726126E-2</v>
      </c>
      <c r="C9" s="45">
        <v>1.142815266282613E-2</v>
      </c>
      <c r="D9" s="46">
        <v>0</v>
      </c>
    </row>
    <row r="10" spans="1:4" s="53" customFormat="1" ht="18" customHeight="1" x14ac:dyDescent="0.35">
      <c r="A10" s="43">
        <v>2017</v>
      </c>
      <c r="B10" s="56">
        <v>2.1303545313261698E-2</v>
      </c>
      <c r="C10" s="45">
        <v>8.688416440649098E-3</v>
      </c>
      <c r="D10" s="46">
        <v>0</v>
      </c>
    </row>
    <row r="11" spans="1:4" s="53" customFormat="1" ht="18" customHeight="1" x14ac:dyDescent="0.35">
      <c r="A11" s="43">
        <v>2018</v>
      </c>
      <c r="B11" s="56">
        <v>2.4425832969281899E-2</v>
      </c>
      <c r="C11" s="45">
        <v>3.1222876560202013E-3</v>
      </c>
      <c r="D11" s="46">
        <v>0</v>
      </c>
    </row>
    <row r="12" spans="1:4" s="53" customFormat="1" ht="18" customHeight="1" x14ac:dyDescent="0.35">
      <c r="A12" s="43">
        <v>2019</v>
      </c>
      <c r="B12" s="56">
        <v>1.8122100752601299E-2</v>
      </c>
      <c r="C12" s="45">
        <v>-6.3037322166805999E-3</v>
      </c>
      <c r="D12" s="46">
        <v>0</v>
      </c>
    </row>
    <row r="13" spans="1:4" s="53" customFormat="1" ht="18" customHeight="1" x14ac:dyDescent="0.35">
      <c r="A13" s="43">
        <v>2020</v>
      </c>
      <c r="B13" s="56">
        <v>1.23358439630636E-2</v>
      </c>
      <c r="C13" s="45">
        <v>-5.7862567895376991E-3</v>
      </c>
      <c r="D13" s="46">
        <v>0</v>
      </c>
    </row>
    <row r="14" spans="1:4" s="53" customFormat="1" ht="18" customHeight="1" thickBot="1" x14ac:dyDescent="0.4">
      <c r="A14" s="48">
        <v>2021</v>
      </c>
      <c r="B14" s="57">
        <v>4.5771466584066903E-2</v>
      </c>
      <c r="C14" s="50">
        <v>3.3435622621003303E-2</v>
      </c>
      <c r="D14" s="55">
        <v>0</v>
      </c>
    </row>
    <row r="15" spans="1:4" s="53" customFormat="1" ht="18" customHeight="1" thickTop="1" x14ac:dyDescent="0.35">
      <c r="A15" s="43">
        <v>2022</v>
      </c>
      <c r="B15" s="56">
        <v>8.2946877839588193E-2</v>
      </c>
      <c r="C15" s="45">
        <v>3.717541125552129E-2</v>
      </c>
      <c r="D15" s="46">
        <v>0</v>
      </c>
    </row>
    <row r="16" spans="1:4" s="53" customFormat="1" ht="18" customHeight="1" x14ac:dyDescent="0.35">
      <c r="A16" s="43">
        <v>2023</v>
      </c>
      <c r="B16" s="56">
        <v>4.1726534856214297E-2</v>
      </c>
      <c r="C16" s="45">
        <v>-4.1220342983373896E-2</v>
      </c>
      <c r="D16" s="46">
        <v>0</v>
      </c>
    </row>
    <row r="17" spans="1:4" s="53" customFormat="1" ht="18" customHeight="1" x14ac:dyDescent="0.35">
      <c r="A17" s="43">
        <v>2024</v>
      </c>
      <c r="B17" s="56">
        <v>2.73168830244057E-2</v>
      </c>
      <c r="C17" s="45">
        <v>-1.4409651831808597E-2</v>
      </c>
      <c r="D17" s="46">
        <v>0</v>
      </c>
    </row>
    <row r="18" spans="1:4" ht="18" customHeight="1" x14ac:dyDescent="0.35">
      <c r="A18" s="43">
        <v>2025</v>
      </c>
      <c r="B18" s="56">
        <v>2.47596796235914E-2</v>
      </c>
      <c r="C18" s="45">
        <v>-2.5572034008142994E-3</v>
      </c>
      <c r="D18" s="46">
        <v>0</v>
      </c>
    </row>
    <row r="19" spans="1:4" s="134" customFormat="1" ht="18" customHeight="1" x14ac:dyDescent="0.35">
      <c r="A19" s="43">
        <v>2026</v>
      </c>
      <c r="B19" s="56">
        <v>2.61416223079926E-2</v>
      </c>
      <c r="C19" s="45">
        <v>1.3819426844011995E-3</v>
      </c>
      <c r="D19" s="46">
        <v>0</v>
      </c>
    </row>
    <row r="20" spans="1:4" s="154" customFormat="1" ht="18" customHeight="1" x14ac:dyDescent="0.35">
      <c r="A20" s="43">
        <v>2027</v>
      </c>
      <c r="B20" s="56">
        <v>2.6031366155954899E-2</v>
      </c>
      <c r="C20" s="45">
        <v>-1.1025615203770142E-4</v>
      </c>
      <c r="D20" s="46">
        <v>0</v>
      </c>
    </row>
    <row r="21" spans="1:4" s="156" customFormat="1" ht="18" customHeight="1" x14ac:dyDescent="0.35">
      <c r="A21" s="43">
        <v>2028</v>
      </c>
      <c r="B21" s="56">
        <v>2.5953545404143397E-2</v>
      </c>
      <c r="C21" s="45">
        <v>-7.7820751811501221E-5</v>
      </c>
      <c r="D21" s="46">
        <v>0</v>
      </c>
    </row>
    <row r="22" spans="1:4" s="167" customFormat="1" ht="18" customHeight="1" x14ac:dyDescent="0.35">
      <c r="A22" s="43">
        <v>2029</v>
      </c>
      <c r="B22" s="56">
        <v>2.6189767010936903E-2</v>
      </c>
      <c r="C22" s="45">
        <v>2.3622160679350607E-4</v>
      </c>
      <c r="D22" s="46">
        <v>0</v>
      </c>
    </row>
    <row r="23" spans="1:4" s="170" customFormat="1" ht="18" customHeight="1" x14ac:dyDescent="0.35">
      <c r="A23" s="43">
        <v>2030</v>
      </c>
      <c r="B23" s="56">
        <v>2.6405822380728902E-2</v>
      </c>
      <c r="C23" s="45">
        <v>2.1605536979199882E-4</v>
      </c>
      <c r="D23" s="46">
        <v>0</v>
      </c>
    </row>
    <row r="24" spans="1:4" s="170" customFormat="1" ht="18" customHeight="1" x14ac:dyDescent="0.35">
      <c r="A24" s="43">
        <v>2031</v>
      </c>
      <c r="B24" s="56">
        <v>2.6280554878549699E-2</v>
      </c>
      <c r="C24" s="45">
        <v>-1.2526750217920282E-4</v>
      </c>
      <c r="D24" s="46">
        <v>0</v>
      </c>
    </row>
    <row r="25" spans="1:4" ht="21.75" customHeight="1" x14ac:dyDescent="0.35">
      <c r="A25" s="25" t="s">
        <v>4</v>
      </c>
      <c r="B25" s="3"/>
      <c r="C25" s="3"/>
    </row>
    <row r="26" spans="1:4" ht="21.75" customHeight="1" x14ac:dyDescent="0.35">
      <c r="A26" s="26" t="s">
        <v>127</v>
      </c>
      <c r="B26" s="3"/>
      <c r="C26" s="3"/>
    </row>
    <row r="27" spans="1:4" ht="21.75" customHeight="1" x14ac:dyDescent="0.35">
      <c r="A27" s="30"/>
      <c r="B27" s="3"/>
      <c r="C27" s="3"/>
    </row>
    <row r="28" spans="1:4" ht="21.75" customHeight="1" x14ac:dyDescent="0.35">
      <c r="A28" s="119"/>
      <c r="B28" s="3"/>
      <c r="C28" s="3"/>
    </row>
    <row r="29" spans="1:4" ht="21.75" customHeight="1" x14ac:dyDescent="0.35">
      <c r="A29" s="3"/>
      <c r="B29" s="19"/>
      <c r="C29" s="19"/>
    </row>
    <row r="30" spans="1:4" ht="21.75" customHeight="1" x14ac:dyDescent="0.35">
      <c r="A30" s="238" t="str">
        <f>Headings!F18</f>
        <v>Page 18</v>
      </c>
      <c r="B30" s="241"/>
      <c r="C30" s="241"/>
      <c r="D30" s="241"/>
    </row>
    <row r="32" spans="1:4" ht="21.75" customHeight="1" x14ac:dyDescent="0.35">
      <c r="A32" s="3"/>
      <c r="B32" s="3"/>
      <c r="C32" s="3"/>
    </row>
    <row r="35" spans="1:2" ht="21.75" customHeight="1" x14ac:dyDescent="0.35">
      <c r="B35" s="7"/>
    </row>
    <row r="36" spans="1:2" ht="21.75" customHeight="1" x14ac:dyDescent="0.35">
      <c r="B36" s="7"/>
    </row>
    <row r="37" spans="1:2" ht="21.75" customHeight="1" x14ac:dyDescent="0.35">
      <c r="A37" s="6"/>
      <c r="B37" s="7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  <row r="40" spans="1:2" ht="21.75" customHeight="1" x14ac:dyDescent="0.35">
      <c r="A40" s="6"/>
      <c r="B40" s="6"/>
    </row>
    <row r="41" spans="1:2" ht="21.75" customHeight="1" x14ac:dyDescent="0.35">
      <c r="A41" s="6"/>
      <c r="B41" s="6"/>
    </row>
  </sheetData>
  <mergeCells count="3">
    <mergeCell ref="A1:D1"/>
    <mergeCell ref="A2:D2"/>
    <mergeCell ref="A30:D30"/>
  </mergeCells>
  <phoneticPr fontId="4"/>
  <pageMargins left="0.75" right="0.75" top="1" bottom="1" header="0.5" footer="0.5"/>
  <pageSetup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E41"/>
  <sheetViews>
    <sheetView zoomScale="75" zoomScaleNormal="75" workbookViewId="0">
      <selection activeCell="A30" sqref="A30:D30"/>
    </sheetView>
  </sheetViews>
  <sheetFormatPr defaultColWidth="10.7265625" defaultRowHeight="21.75" customHeight="1" x14ac:dyDescent="0.35"/>
  <cols>
    <col min="1" max="1" width="15.26953125" style="2" customWidth="1"/>
    <col min="2" max="2" width="22.7265625" style="2" customWidth="1"/>
    <col min="3" max="3" width="15.26953125" style="2" customWidth="1"/>
    <col min="4" max="4" width="20.6328125" style="19" customWidth="1"/>
    <col min="5" max="16384" width="10.7265625" style="19"/>
  </cols>
  <sheetData>
    <row r="1" spans="1:5" ht="23.4" x14ac:dyDescent="0.35">
      <c r="A1" s="239" t="str">
        <f>Headings!E19</f>
        <v>August 2022 National CPI-W Forecast</v>
      </c>
      <c r="B1" s="244"/>
      <c r="C1" s="244"/>
      <c r="D1" s="244"/>
    </row>
    <row r="2" spans="1:5" ht="21.75" customHeight="1" x14ac:dyDescent="0.35">
      <c r="A2" s="239" t="s">
        <v>85</v>
      </c>
      <c r="B2" s="240"/>
      <c r="C2" s="240"/>
      <c r="D2" s="240"/>
    </row>
    <row r="4" spans="1:5" ht="66" customHeight="1" x14ac:dyDescent="0.35">
      <c r="A4" s="21" t="s">
        <v>108</v>
      </c>
      <c r="B4" s="32" t="s">
        <v>81</v>
      </c>
      <c r="C4" s="32" t="s">
        <v>27</v>
      </c>
      <c r="D4" s="24" t="str">
        <f>Headings!E51</f>
        <v>% Change from July 2022 Forecast</v>
      </c>
    </row>
    <row r="5" spans="1:5" s="53" customFormat="1" ht="18" customHeight="1" x14ac:dyDescent="0.35">
      <c r="A5" s="38">
        <v>2012</v>
      </c>
      <c r="B5" s="41">
        <v>2.10041746586935E-2</v>
      </c>
      <c r="C5" s="74" t="s">
        <v>79</v>
      </c>
      <c r="D5" s="82">
        <v>0</v>
      </c>
    </row>
    <row r="6" spans="1:5" s="53" customFormat="1" ht="18" customHeight="1" x14ac:dyDescent="0.35">
      <c r="A6" s="43">
        <v>2013</v>
      </c>
      <c r="B6" s="56">
        <v>1.3680827833743602E-2</v>
      </c>
      <c r="C6" s="45">
        <v>-7.323346824949898E-3</v>
      </c>
      <c r="D6" s="75">
        <v>0</v>
      </c>
    </row>
    <row r="7" spans="1:5" s="53" customFormat="1" ht="18" customHeight="1" x14ac:dyDescent="0.35">
      <c r="A7" s="43">
        <v>2014</v>
      </c>
      <c r="B7" s="56">
        <v>1.50311349880516E-2</v>
      </c>
      <c r="C7" s="45">
        <v>1.3503071543079989E-3</v>
      </c>
      <c r="D7" s="75">
        <v>0</v>
      </c>
      <c r="E7" s="58"/>
    </row>
    <row r="8" spans="1:5" s="53" customFormat="1" ht="18" customHeight="1" x14ac:dyDescent="0.35">
      <c r="A8" s="43">
        <v>2015</v>
      </c>
      <c r="B8" s="56">
        <v>-4.1285211645779498E-3</v>
      </c>
      <c r="C8" s="45">
        <v>-1.9159656152629552E-2</v>
      </c>
      <c r="D8" s="75">
        <v>0</v>
      </c>
    </row>
    <row r="9" spans="1:5" s="53" customFormat="1" ht="18" customHeight="1" x14ac:dyDescent="0.35">
      <c r="A9" s="43">
        <v>2016</v>
      </c>
      <c r="B9" s="56">
        <v>9.7752469695009305E-3</v>
      </c>
      <c r="C9" s="45">
        <v>1.390376813407888E-2</v>
      </c>
      <c r="D9" s="75">
        <v>0</v>
      </c>
    </row>
    <row r="10" spans="1:5" s="53" customFormat="1" ht="18" customHeight="1" x14ac:dyDescent="0.35">
      <c r="A10" s="43">
        <v>2017</v>
      </c>
      <c r="B10" s="56">
        <v>2.12537808233224E-2</v>
      </c>
      <c r="C10" s="45">
        <v>1.1478533853821469E-2</v>
      </c>
      <c r="D10" s="75">
        <v>0</v>
      </c>
    </row>
    <row r="11" spans="1:5" s="53" customFormat="1" ht="18" customHeight="1" x14ac:dyDescent="0.35">
      <c r="A11" s="43">
        <v>2018</v>
      </c>
      <c r="B11" s="56">
        <v>2.5496651342182101E-2</v>
      </c>
      <c r="C11" s="45">
        <v>4.242870518859701E-3</v>
      </c>
      <c r="D11" s="75">
        <v>0</v>
      </c>
    </row>
    <row r="12" spans="1:5" s="53" customFormat="1" ht="18" customHeight="1" x14ac:dyDescent="0.35">
      <c r="A12" s="43">
        <v>2019</v>
      </c>
      <c r="B12" s="56">
        <v>1.6626826462597898E-2</v>
      </c>
      <c r="C12" s="45">
        <v>-8.8698248795842025E-3</v>
      </c>
      <c r="D12" s="75">
        <v>0</v>
      </c>
    </row>
    <row r="13" spans="1:5" s="53" customFormat="1" ht="18" customHeight="1" x14ac:dyDescent="0.35">
      <c r="A13" s="43">
        <v>2020</v>
      </c>
      <c r="B13" s="56">
        <v>1.2141785235653299E-2</v>
      </c>
      <c r="C13" s="45">
        <v>-4.4850412269445989E-3</v>
      </c>
      <c r="D13" s="75">
        <v>0</v>
      </c>
    </row>
    <row r="14" spans="1:5" s="53" customFormat="1" ht="18" customHeight="1" thickBot="1" x14ac:dyDescent="0.4">
      <c r="A14" s="48">
        <v>2021</v>
      </c>
      <c r="B14" s="57">
        <v>5.2575243411245996E-2</v>
      </c>
      <c r="C14" s="50">
        <v>4.0433458175592699E-2</v>
      </c>
      <c r="D14" s="84">
        <v>0</v>
      </c>
    </row>
    <row r="15" spans="1:5" s="53" customFormat="1" ht="18" customHeight="1" thickTop="1" x14ac:dyDescent="0.35">
      <c r="A15" s="43">
        <v>2022</v>
      </c>
      <c r="B15" s="56">
        <v>8.9932472158800611E-2</v>
      </c>
      <c r="C15" s="45">
        <v>3.7357228747554615E-2</v>
      </c>
      <c r="D15" s="75">
        <v>0</v>
      </c>
    </row>
    <row r="16" spans="1:5" s="53" customFormat="1" ht="18" customHeight="1" x14ac:dyDescent="0.35">
      <c r="A16" s="43">
        <v>2023</v>
      </c>
      <c r="B16" s="56">
        <v>4.5524090957085699E-2</v>
      </c>
      <c r="C16" s="45">
        <v>-4.4408381201714912E-2</v>
      </c>
      <c r="D16" s="75">
        <v>8.9999999999999802E-4</v>
      </c>
    </row>
    <row r="17" spans="1:4" s="53" customFormat="1" ht="18" customHeight="1" x14ac:dyDescent="0.35">
      <c r="A17" s="43">
        <v>2024</v>
      </c>
      <c r="B17" s="56">
        <v>2.7061706225492199E-2</v>
      </c>
      <c r="C17" s="45">
        <v>-1.8462384731593499E-2</v>
      </c>
      <c r="D17" s="75">
        <v>0</v>
      </c>
    </row>
    <row r="18" spans="1:4" ht="18" customHeight="1" x14ac:dyDescent="0.35">
      <c r="A18" s="43">
        <v>2025</v>
      </c>
      <c r="B18" s="56">
        <v>2.76555816339598E-2</v>
      </c>
      <c r="C18" s="45">
        <v>5.9387540846760067E-4</v>
      </c>
      <c r="D18" s="75">
        <v>0</v>
      </c>
    </row>
    <row r="19" spans="1:4" s="134" customFormat="1" ht="18" customHeight="1" x14ac:dyDescent="0.35">
      <c r="A19" s="43">
        <v>2026</v>
      </c>
      <c r="B19" s="56">
        <v>2.6042479182395301E-2</v>
      </c>
      <c r="C19" s="45">
        <v>-1.6131024515644993E-3</v>
      </c>
      <c r="D19" s="75">
        <v>0</v>
      </c>
    </row>
    <row r="20" spans="1:4" s="154" customFormat="1" ht="18" customHeight="1" x14ac:dyDescent="0.35">
      <c r="A20" s="43">
        <v>2027</v>
      </c>
      <c r="B20" s="56">
        <v>2.5943820217651199E-2</v>
      </c>
      <c r="C20" s="45">
        <v>-9.8658964744102046E-5</v>
      </c>
      <c r="D20" s="75">
        <v>0</v>
      </c>
    </row>
    <row r="21" spans="1:4" s="156" customFormat="1" ht="18" customHeight="1" x14ac:dyDescent="0.35">
      <c r="A21" s="43">
        <v>2028</v>
      </c>
      <c r="B21" s="56">
        <v>2.61359035333785E-2</v>
      </c>
      <c r="C21" s="45">
        <v>1.9208331572730108E-4</v>
      </c>
      <c r="D21" s="75">
        <v>0</v>
      </c>
    </row>
    <row r="22" spans="1:4" s="167" customFormat="1" ht="18" customHeight="1" x14ac:dyDescent="0.35">
      <c r="A22" s="43">
        <v>2029</v>
      </c>
      <c r="B22" s="56">
        <v>2.6798384144121199E-2</v>
      </c>
      <c r="C22" s="45">
        <v>6.6248061074269948E-4</v>
      </c>
      <c r="D22" s="75">
        <v>0</v>
      </c>
    </row>
    <row r="23" spans="1:4" s="170" customFormat="1" ht="18" customHeight="1" x14ac:dyDescent="0.35">
      <c r="A23" s="43">
        <v>2030</v>
      </c>
      <c r="B23" s="56">
        <v>2.63E-2</v>
      </c>
      <c r="C23" s="45">
        <v>-4.9838414412119864E-4</v>
      </c>
      <c r="D23" s="75">
        <v>0</v>
      </c>
    </row>
    <row r="24" spans="1:4" s="170" customFormat="1" ht="18" customHeight="1" x14ac:dyDescent="0.35">
      <c r="A24" s="43">
        <v>2031</v>
      </c>
      <c r="B24" s="56">
        <v>2.7037404591149099E-2</v>
      </c>
      <c r="C24" s="45">
        <v>7.3740459114909895E-4</v>
      </c>
      <c r="D24" s="75">
        <v>0</v>
      </c>
    </row>
    <row r="25" spans="1:4" ht="21.75" customHeight="1" x14ac:dyDescent="0.35">
      <c r="A25" s="25" t="s">
        <v>4</v>
      </c>
      <c r="B25" s="3"/>
      <c r="C25" s="3"/>
    </row>
    <row r="26" spans="1:4" ht="21.75" customHeight="1" x14ac:dyDescent="0.35">
      <c r="A26" s="30" t="s">
        <v>148</v>
      </c>
      <c r="B26" s="3"/>
      <c r="C26" s="3"/>
    </row>
    <row r="27" spans="1:4" ht="21.75" customHeight="1" x14ac:dyDescent="0.35">
      <c r="A27" s="30"/>
      <c r="B27" s="3"/>
      <c r="C27" s="3"/>
    </row>
    <row r="28" spans="1:4" ht="21.75" customHeight="1" x14ac:dyDescent="0.35">
      <c r="A28" s="119"/>
      <c r="B28" s="3"/>
      <c r="C28" s="3"/>
    </row>
    <row r="29" spans="1:4" ht="21.75" customHeight="1" x14ac:dyDescent="0.35">
      <c r="A29" s="3"/>
      <c r="B29" s="19"/>
      <c r="C29" s="19"/>
    </row>
    <row r="30" spans="1:4" ht="21.75" customHeight="1" x14ac:dyDescent="0.35">
      <c r="A30" s="238" t="str">
        <f>Headings!F19</f>
        <v>Page 19</v>
      </c>
      <c r="B30" s="241"/>
      <c r="C30" s="241"/>
      <c r="D30" s="241"/>
    </row>
    <row r="32" spans="1:4" ht="21.75" customHeight="1" x14ac:dyDescent="0.35">
      <c r="A32" s="3"/>
      <c r="B32" s="3"/>
      <c r="C32" s="3"/>
    </row>
    <row r="35" spans="1:2" ht="21.75" customHeight="1" x14ac:dyDescent="0.35">
      <c r="B35" s="7"/>
    </row>
    <row r="36" spans="1:2" ht="21.75" customHeight="1" x14ac:dyDescent="0.35">
      <c r="B36" s="7"/>
    </row>
    <row r="37" spans="1:2" ht="21.75" customHeight="1" x14ac:dyDescent="0.35">
      <c r="A37" s="6"/>
      <c r="B37" s="7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  <row r="40" spans="1:2" ht="21.75" customHeight="1" x14ac:dyDescent="0.35">
      <c r="A40" s="6"/>
      <c r="B40" s="6"/>
    </row>
    <row r="41" spans="1:2" ht="21.75" customHeight="1" x14ac:dyDescent="0.35">
      <c r="A41" s="6"/>
      <c r="B41" s="6"/>
    </row>
  </sheetData>
  <mergeCells count="3">
    <mergeCell ref="A1:D1"/>
    <mergeCell ref="A2:D2"/>
    <mergeCell ref="A30:D30"/>
  </mergeCells>
  <phoneticPr fontId="4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0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" customWidth="1"/>
    <col min="2" max="2" width="20.7265625" style="2" customWidth="1"/>
    <col min="3" max="3" width="10.7265625" style="2" customWidth="1"/>
    <col min="4" max="5" width="17.7265625" style="19" customWidth="1"/>
    <col min="6" max="16384" width="10.7265625" style="19"/>
  </cols>
  <sheetData>
    <row r="1" spans="1:5" ht="23.4" x14ac:dyDescent="0.35">
      <c r="A1" s="239" t="str">
        <f>Headings!E2</f>
        <v>August 2022 Countywide Assessed Value Forecast</v>
      </c>
      <c r="B1" s="240"/>
      <c r="C1" s="240"/>
      <c r="D1" s="240"/>
      <c r="E1" s="240"/>
    </row>
    <row r="2" spans="1:5" ht="21.75" customHeight="1" x14ac:dyDescent="0.35">
      <c r="A2" s="239" t="s">
        <v>85</v>
      </c>
      <c r="B2" s="240"/>
      <c r="C2" s="240"/>
      <c r="D2" s="240"/>
      <c r="E2" s="240"/>
    </row>
    <row r="4" spans="1:5" s="22" customFormat="1" ht="66" customHeight="1" x14ac:dyDescent="0.35">
      <c r="A4" s="21" t="s">
        <v>108</v>
      </c>
      <c r="B4" s="32" t="s">
        <v>81</v>
      </c>
      <c r="C4" s="32" t="s">
        <v>27</v>
      </c>
      <c r="D4" s="24" t="str">
        <f>Headings!E51</f>
        <v>% Change from July 2022 Forecast</v>
      </c>
      <c r="E4" s="35" t="str">
        <f>Headings!F51</f>
        <v>% Change from July 2022 Forecast</v>
      </c>
    </row>
    <row r="5" spans="1:5" ht="18" customHeight="1" x14ac:dyDescent="0.35">
      <c r="A5" s="38">
        <v>2012</v>
      </c>
      <c r="B5" s="39">
        <v>319460937270</v>
      </c>
      <c r="C5" s="74" t="s">
        <v>79</v>
      </c>
      <c r="D5" s="51">
        <v>0</v>
      </c>
      <c r="E5" s="42">
        <v>0</v>
      </c>
    </row>
    <row r="6" spans="1:5" ht="18" customHeight="1" x14ac:dyDescent="0.35">
      <c r="A6" s="43">
        <v>2013</v>
      </c>
      <c r="B6" s="44">
        <v>314746206667</v>
      </c>
      <c r="C6" s="46">
        <v>-1.4758394698551891E-2</v>
      </c>
      <c r="D6" s="46">
        <v>0</v>
      </c>
      <c r="E6" s="47">
        <v>0</v>
      </c>
    </row>
    <row r="7" spans="1:5" ht="18" customHeight="1" x14ac:dyDescent="0.35">
      <c r="A7" s="43">
        <v>2014</v>
      </c>
      <c r="B7" s="44">
        <v>340643616342</v>
      </c>
      <c r="C7" s="45">
        <v>8.228029163318662E-2</v>
      </c>
      <c r="D7" s="46">
        <v>0</v>
      </c>
      <c r="E7" s="47">
        <v>0</v>
      </c>
    </row>
    <row r="8" spans="1:5" ht="18" customHeight="1" x14ac:dyDescent="0.35">
      <c r="A8" s="43">
        <v>2015</v>
      </c>
      <c r="B8" s="44">
        <v>388118855592</v>
      </c>
      <c r="C8" s="45">
        <v>0.13936923216061592</v>
      </c>
      <c r="D8" s="46">
        <v>0</v>
      </c>
      <c r="E8" s="47">
        <v>0</v>
      </c>
    </row>
    <row r="9" spans="1:5" ht="18" customHeight="1" x14ac:dyDescent="0.35">
      <c r="A9" s="43">
        <v>2016</v>
      </c>
      <c r="B9" s="44">
        <v>426335605836</v>
      </c>
      <c r="C9" s="45">
        <v>9.8466615814652325E-2</v>
      </c>
      <c r="D9" s="46">
        <v>0</v>
      </c>
      <c r="E9" s="47">
        <v>0</v>
      </c>
    </row>
    <row r="10" spans="1:5" ht="18" customHeight="1" x14ac:dyDescent="0.35">
      <c r="A10" s="43">
        <v>2017</v>
      </c>
      <c r="B10" s="44">
        <v>471456288020</v>
      </c>
      <c r="C10" s="45">
        <v>0.1058337177715265</v>
      </c>
      <c r="D10" s="46">
        <v>0</v>
      </c>
      <c r="E10" s="47">
        <v>0</v>
      </c>
    </row>
    <row r="11" spans="1:5" ht="18" customHeight="1" x14ac:dyDescent="0.35">
      <c r="A11" s="43">
        <v>2018</v>
      </c>
      <c r="B11" s="44">
        <v>534662434752.99994</v>
      </c>
      <c r="C11" s="45">
        <v>0.13406576248765312</v>
      </c>
      <c r="D11" s="46">
        <v>0</v>
      </c>
      <c r="E11" s="47">
        <v>0</v>
      </c>
    </row>
    <row r="12" spans="1:5" ht="18" customHeight="1" x14ac:dyDescent="0.35">
      <c r="A12" s="43">
        <v>2019</v>
      </c>
      <c r="B12" s="44">
        <v>606623698131</v>
      </c>
      <c r="C12" s="45">
        <v>0.13459195690687387</v>
      </c>
      <c r="D12" s="46">
        <v>0</v>
      </c>
      <c r="E12" s="47">
        <v>0</v>
      </c>
    </row>
    <row r="13" spans="1:5" ht="18" customHeight="1" x14ac:dyDescent="0.35">
      <c r="A13" s="43">
        <v>2020</v>
      </c>
      <c r="B13" s="44">
        <v>642490492043.99902</v>
      </c>
      <c r="C13" s="45">
        <v>5.9125276548714023E-2</v>
      </c>
      <c r="D13" s="46">
        <v>0</v>
      </c>
      <c r="E13" s="47">
        <v>0</v>
      </c>
    </row>
    <row r="14" spans="1:5" ht="18" customHeight="1" x14ac:dyDescent="0.35">
      <c r="A14" s="43">
        <v>2021</v>
      </c>
      <c r="B14" s="44">
        <v>659534881337</v>
      </c>
      <c r="C14" s="45">
        <v>2.6528624943190193E-2</v>
      </c>
      <c r="D14" s="46">
        <v>0</v>
      </c>
      <c r="E14" s="47">
        <v>0</v>
      </c>
    </row>
    <row r="15" spans="1:5" ht="18" customHeight="1" thickBot="1" x14ac:dyDescent="0.4">
      <c r="A15" s="48">
        <v>2022</v>
      </c>
      <c r="B15" s="49">
        <v>722527903971.99902</v>
      </c>
      <c r="C15" s="50">
        <v>9.5511282901823868E-2</v>
      </c>
      <c r="D15" s="55">
        <v>0</v>
      </c>
      <c r="E15" s="77">
        <v>0</v>
      </c>
    </row>
    <row r="16" spans="1:5" ht="18" customHeight="1" thickTop="1" x14ac:dyDescent="0.35">
      <c r="A16" s="43">
        <v>2023</v>
      </c>
      <c r="B16" s="44">
        <v>849034245994.146</v>
      </c>
      <c r="C16" s="45">
        <v>0.17508852090929028</v>
      </c>
      <c r="D16" s="46">
        <v>1.9281550761632182E-2</v>
      </c>
      <c r="E16" s="47">
        <v>16061015624.453979</v>
      </c>
    </row>
    <row r="17" spans="1:5" ht="18" customHeight="1" x14ac:dyDescent="0.35">
      <c r="A17" s="43">
        <v>2024</v>
      </c>
      <c r="B17" s="44">
        <v>871949159643.73499</v>
      </c>
      <c r="C17" s="45">
        <v>2.6989386774096014E-2</v>
      </c>
      <c r="D17" s="46">
        <v>1.3825651695277053E-2</v>
      </c>
      <c r="E17" s="47">
        <v>11890866400.021973</v>
      </c>
    </row>
    <row r="18" spans="1:5" ht="18" customHeight="1" x14ac:dyDescent="0.35">
      <c r="A18" s="43">
        <v>2025</v>
      </c>
      <c r="B18" s="44">
        <v>913815241360.35608</v>
      </c>
      <c r="C18" s="45">
        <v>4.8014360990641825E-2</v>
      </c>
      <c r="D18" s="46">
        <v>1.3713419376486513E-2</v>
      </c>
      <c r="E18" s="47">
        <v>12362006261.205078</v>
      </c>
    </row>
    <row r="19" spans="1:5" s="134" customFormat="1" ht="18" customHeight="1" x14ac:dyDescent="0.35">
      <c r="A19" s="43">
        <v>2026</v>
      </c>
      <c r="B19" s="44">
        <v>961134524575.43103</v>
      </c>
      <c r="C19" s="45">
        <v>5.1782112043385009E-2</v>
      </c>
      <c r="D19" s="46">
        <v>1.4225237145513603E-2</v>
      </c>
      <c r="E19" s="47">
        <v>13480601783.590088</v>
      </c>
    </row>
    <row r="20" spans="1:5" s="154" customFormat="1" ht="18" customHeight="1" x14ac:dyDescent="0.35">
      <c r="A20" s="43">
        <v>2027</v>
      </c>
      <c r="B20" s="44">
        <v>1011519571125.71</v>
      </c>
      <c r="C20" s="45">
        <v>5.2422470800886023E-2</v>
      </c>
      <c r="D20" s="46">
        <v>1.5766877296450543E-2</v>
      </c>
      <c r="E20" s="47">
        <v>15700950008.672974</v>
      </c>
    </row>
    <row r="21" spans="1:5" s="156" customFormat="1" ht="18" customHeight="1" x14ac:dyDescent="0.35">
      <c r="A21" s="43">
        <v>2028</v>
      </c>
      <c r="B21" s="44">
        <v>1066203921818.4299</v>
      </c>
      <c r="C21" s="45">
        <v>5.4061584425758813E-2</v>
      </c>
      <c r="D21" s="46">
        <v>1.7702911208641536E-2</v>
      </c>
      <c r="E21" s="47">
        <v>18546584814.069946</v>
      </c>
    </row>
    <row r="22" spans="1:5" s="166" customFormat="1" ht="18" customHeight="1" x14ac:dyDescent="0.35">
      <c r="A22" s="43">
        <v>2029</v>
      </c>
      <c r="B22" s="44">
        <v>1122505518003.4502</v>
      </c>
      <c r="C22" s="45">
        <v>5.2805654746604924E-2</v>
      </c>
      <c r="D22" s="46">
        <v>1.9461325855549383E-2</v>
      </c>
      <c r="E22" s="47">
        <v>21428420192.580078</v>
      </c>
    </row>
    <row r="23" spans="1:5" s="170" customFormat="1" ht="18" customHeight="1" x14ac:dyDescent="0.35">
      <c r="A23" s="43">
        <v>2030</v>
      </c>
      <c r="B23" s="44">
        <v>1185325486285.74</v>
      </c>
      <c r="C23" s="45">
        <v>5.5964061890782402E-2</v>
      </c>
      <c r="D23" s="46">
        <v>2.140612221941729E-2</v>
      </c>
      <c r="E23" s="47">
        <v>24841462839.569824</v>
      </c>
    </row>
    <row r="24" spans="1:5" s="170" customFormat="1" ht="18" customHeight="1" x14ac:dyDescent="0.35">
      <c r="A24" s="43">
        <v>2031</v>
      </c>
      <c r="B24" s="44">
        <v>1246077498850.5601</v>
      </c>
      <c r="C24" s="45">
        <v>5.125344326745962E-2</v>
      </c>
      <c r="D24" s="46">
        <v>2.266367010140069E-2</v>
      </c>
      <c r="E24" s="47">
        <v>27614835825.670166</v>
      </c>
    </row>
    <row r="25" spans="1:5" s="99" customFormat="1" ht="21.75" customHeight="1" x14ac:dyDescent="0.35">
      <c r="A25" s="25" t="s">
        <v>4</v>
      </c>
      <c r="B25" s="96"/>
      <c r="C25" s="45"/>
      <c r="D25" s="45"/>
      <c r="E25" s="71"/>
    </row>
    <row r="26" spans="1:5" ht="21.75" customHeight="1" x14ac:dyDescent="0.35">
      <c r="A26" s="29" t="s">
        <v>144</v>
      </c>
      <c r="B26" s="3"/>
      <c r="C26" s="3"/>
    </row>
    <row r="27" spans="1:5" ht="21.75" customHeight="1" x14ac:dyDescent="0.35">
      <c r="A27" s="23" t="s">
        <v>169</v>
      </c>
      <c r="B27" s="3"/>
      <c r="C27" s="3"/>
      <c r="D27" s="99"/>
      <c r="E27" s="99"/>
    </row>
    <row r="28" spans="1:5" ht="21.75" customHeight="1" x14ac:dyDescent="0.35">
      <c r="A28" s="28"/>
      <c r="B28" s="3"/>
      <c r="C28" s="3"/>
      <c r="D28" s="99"/>
      <c r="E28" s="99"/>
    </row>
    <row r="29" spans="1:5" ht="21.75" customHeight="1" x14ac:dyDescent="0.35">
      <c r="A29" s="23"/>
      <c r="B29" s="99"/>
      <c r="C29" s="99"/>
      <c r="D29" s="99"/>
      <c r="E29" s="99"/>
    </row>
    <row r="30" spans="1:5" ht="21.75" customHeight="1" x14ac:dyDescent="0.35">
      <c r="A30" s="238" t="str">
        <f>Headings!F2</f>
        <v>Page 2</v>
      </c>
      <c r="B30" s="238"/>
      <c r="C30" s="238"/>
      <c r="D30" s="238"/>
      <c r="E30" s="238"/>
    </row>
    <row r="34" spans="1:2" ht="21.75" customHeight="1" x14ac:dyDescent="0.35">
      <c r="B34" s="7"/>
    </row>
    <row r="35" spans="1:2" ht="21.75" customHeight="1" x14ac:dyDescent="0.35">
      <c r="B35" s="7"/>
    </row>
    <row r="36" spans="1:2" ht="21.75" customHeight="1" x14ac:dyDescent="0.35">
      <c r="A36" s="6"/>
      <c r="B36" s="7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  <row r="40" spans="1:2" ht="21.75" customHeight="1" x14ac:dyDescent="0.35">
      <c r="A40" s="6"/>
      <c r="B40" s="6"/>
    </row>
  </sheetData>
  <mergeCells count="3">
    <mergeCell ref="A30:E30"/>
    <mergeCell ref="A2:E2"/>
    <mergeCell ref="A1:E1"/>
  </mergeCells>
  <phoneticPr fontId="4"/>
  <pageMargins left="0.75" right="0.75" top="1" bottom="1" header="0.5" footer="0.5"/>
  <pageSetup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D41"/>
  <sheetViews>
    <sheetView zoomScale="75" zoomScaleNormal="75" workbookViewId="0">
      <selection activeCell="A30" sqref="A30:D30"/>
    </sheetView>
  </sheetViews>
  <sheetFormatPr defaultColWidth="10.7265625" defaultRowHeight="21.75" customHeight="1" x14ac:dyDescent="0.35"/>
  <cols>
    <col min="1" max="1" width="15.26953125" style="2" customWidth="1"/>
    <col min="2" max="2" width="22.7265625" style="2" customWidth="1"/>
    <col min="3" max="3" width="15.26953125" style="2" customWidth="1"/>
    <col min="4" max="4" width="20.6328125" style="19" customWidth="1"/>
    <col min="5" max="16384" width="10.7265625" style="19"/>
  </cols>
  <sheetData>
    <row r="1" spans="1:4" ht="23.4" x14ac:dyDescent="0.35">
      <c r="A1" s="239" t="str">
        <f>Headings!E20</f>
        <v>August 2022 Seattle Annual CPI-U Forecast</v>
      </c>
      <c r="B1" s="244"/>
      <c r="C1" s="244"/>
      <c r="D1" s="244"/>
    </row>
    <row r="2" spans="1:4" ht="21.75" customHeight="1" x14ac:dyDescent="0.35">
      <c r="A2" s="239" t="s">
        <v>85</v>
      </c>
      <c r="B2" s="240"/>
      <c r="C2" s="240"/>
      <c r="D2" s="240"/>
    </row>
    <row r="4" spans="1:4" ht="66" customHeight="1" x14ac:dyDescent="0.35">
      <c r="A4" s="21" t="s">
        <v>108</v>
      </c>
      <c r="B4" s="32" t="s">
        <v>81</v>
      </c>
      <c r="C4" s="32" t="s">
        <v>27</v>
      </c>
      <c r="D4" s="24" t="str">
        <f>Headings!E51</f>
        <v>% Change from July 2022 Forecast</v>
      </c>
    </row>
    <row r="5" spans="1:4" s="53" customFormat="1" ht="18" customHeight="1" x14ac:dyDescent="0.35">
      <c r="A5" s="38">
        <v>2012</v>
      </c>
      <c r="B5" s="41">
        <v>2.53388610830667E-2</v>
      </c>
      <c r="C5" s="74" t="s">
        <v>79</v>
      </c>
      <c r="D5" s="51">
        <v>0</v>
      </c>
    </row>
    <row r="6" spans="1:4" s="53" customFormat="1" ht="18" customHeight="1" x14ac:dyDescent="0.35">
      <c r="A6" s="43">
        <v>2013</v>
      </c>
      <c r="B6" s="56">
        <v>1.2151024666579899E-2</v>
      </c>
      <c r="C6" s="45">
        <v>-1.3187836416486801E-2</v>
      </c>
      <c r="D6" s="46">
        <v>0</v>
      </c>
    </row>
    <row r="7" spans="1:4" s="53" customFormat="1" ht="18" customHeight="1" x14ac:dyDescent="0.35">
      <c r="A7" s="43">
        <v>2014</v>
      </c>
      <c r="B7" s="56">
        <v>1.8442393909663398E-2</v>
      </c>
      <c r="C7" s="46">
        <v>6.2913692430834993E-3</v>
      </c>
      <c r="D7" s="46">
        <v>0</v>
      </c>
    </row>
    <row r="8" spans="1:4" s="53" customFormat="1" ht="18" customHeight="1" x14ac:dyDescent="0.35">
      <c r="A8" s="43">
        <v>2015</v>
      </c>
      <c r="B8" s="56">
        <v>1.36006308481493E-2</v>
      </c>
      <c r="C8" s="45">
        <v>-4.8417630615140983E-3</v>
      </c>
      <c r="D8" s="46">
        <v>0</v>
      </c>
    </row>
    <row r="9" spans="1:4" s="53" customFormat="1" ht="18" customHeight="1" x14ac:dyDescent="0.35">
      <c r="A9" s="43">
        <v>2016</v>
      </c>
      <c r="B9" s="56">
        <v>2.2144335188720003E-2</v>
      </c>
      <c r="C9" s="45">
        <v>8.5437043405707028E-3</v>
      </c>
      <c r="D9" s="46">
        <v>0</v>
      </c>
    </row>
    <row r="10" spans="1:4" s="53" customFormat="1" ht="18" customHeight="1" x14ac:dyDescent="0.35">
      <c r="A10" s="43">
        <v>2017</v>
      </c>
      <c r="B10" s="56">
        <v>3.0531296344248098E-2</v>
      </c>
      <c r="C10" s="45">
        <v>8.3869611555280957E-3</v>
      </c>
      <c r="D10" s="46">
        <v>0</v>
      </c>
    </row>
    <row r="11" spans="1:4" s="53" customFormat="1" ht="18" customHeight="1" x14ac:dyDescent="0.35">
      <c r="A11" s="43">
        <v>2018</v>
      </c>
      <c r="B11" s="56">
        <v>3.2059481931563799E-2</v>
      </c>
      <c r="C11" s="45">
        <v>1.5281855873157009E-3</v>
      </c>
      <c r="D11" s="46">
        <v>0</v>
      </c>
    </row>
    <row r="12" spans="1:4" s="53" customFormat="1" ht="18" customHeight="1" x14ac:dyDescent="0.35">
      <c r="A12" s="43">
        <v>2019</v>
      </c>
      <c r="B12" s="56">
        <v>2.5434451416324499E-2</v>
      </c>
      <c r="C12" s="45">
        <v>-6.6250305152392996E-3</v>
      </c>
      <c r="D12" s="46">
        <v>0</v>
      </c>
    </row>
    <row r="13" spans="1:4" s="53" customFormat="1" ht="18" customHeight="1" x14ac:dyDescent="0.35">
      <c r="A13" s="43">
        <v>2020</v>
      </c>
      <c r="B13" s="56">
        <v>1.6939823874755299E-2</v>
      </c>
      <c r="C13" s="45">
        <v>-8.4946275415692003E-3</v>
      </c>
      <c r="D13" s="46">
        <v>0</v>
      </c>
    </row>
    <row r="14" spans="1:4" s="53" customFormat="1" ht="18" customHeight="1" thickBot="1" x14ac:dyDescent="0.4">
      <c r="A14" s="48">
        <v>2021</v>
      </c>
      <c r="B14" s="57">
        <v>4.9970645031229603E-2</v>
      </c>
      <c r="C14" s="50">
        <v>3.3030821156474308E-2</v>
      </c>
      <c r="D14" s="55">
        <v>0</v>
      </c>
    </row>
    <row r="15" spans="1:4" s="53" customFormat="1" ht="18" customHeight="1" thickTop="1" x14ac:dyDescent="0.35">
      <c r="A15" s="43">
        <v>2022</v>
      </c>
      <c r="B15" s="56">
        <v>9.0603442847158197E-2</v>
      </c>
      <c r="C15" s="45">
        <v>4.0632797815928594E-2</v>
      </c>
      <c r="D15" s="46">
        <v>0</v>
      </c>
    </row>
    <row r="16" spans="1:4" s="53" customFormat="1" ht="18" customHeight="1" x14ac:dyDescent="0.35">
      <c r="A16" s="43">
        <v>2023</v>
      </c>
      <c r="B16" s="56">
        <v>4.9100000000000005E-2</v>
      </c>
      <c r="C16" s="45">
        <v>-4.1503442847158192E-2</v>
      </c>
      <c r="D16" s="46">
        <v>0</v>
      </c>
    </row>
    <row r="17" spans="1:4" s="53" customFormat="1" ht="18" customHeight="1" x14ac:dyDescent="0.35">
      <c r="A17" s="43">
        <v>2024</v>
      </c>
      <c r="B17" s="56">
        <v>3.1383729809349198E-2</v>
      </c>
      <c r="C17" s="45">
        <v>-1.7716270190650807E-2</v>
      </c>
      <c r="D17" s="46">
        <v>0</v>
      </c>
    </row>
    <row r="18" spans="1:4" ht="18" customHeight="1" x14ac:dyDescent="0.35">
      <c r="A18" s="43">
        <v>2025</v>
      </c>
      <c r="B18" s="56">
        <v>2.6768404660887101E-2</v>
      </c>
      <c r="C18" s="45">
        <v>-4.6153251484620968E-3</v>
      </c>
      <c r="D18" s="46">
        <v>0</v>
      </c>
    </row>
    <row r="19" spans="1:4" s="134" customFormat="1" ht="18" customHeight="1" x14ac:dyDescent="0.35">
      <c r="A19" s="43">
        <v>2026</v>
      </c>
      <c r="B19" s="56">
        <v>2.5669793553626401E-2</v>
      </c>
      <c r="C19" s="45">
        <v>-1.0986111072606997E-3</v>
      </c>
      <c r="D19" s="46">
        <v>0</v>
      </c>
    </row>
    <row r="20" spans="1:4" s="154" customFormat="1" ht="18" customHeight="1" x14ac:dyDescent="0.35">
      <c r="A20" s="43">
        <v>2027</v>
      </c>
      <c r="B20" s="56">
        <v>2.665362312913E-2</v>
      </c>
      <c r="C20" s="45">
        <v>9.838295755035982E-4</v>
      </c>
      <c r="D20" s="46">
        <v>0</v>
      </c>
    </row>
    <row r="21" spans="1:4" s="156" customFormat="1" ht="18" customHeight="1" x14ac:dyDescent="0.35">
      <c r="A21" s="43">
        <v>2028</v>
      </c>
      <c r="B21" s="56">
        <v>2.6037948496994E-2</v>
      </c>
      <c r="C21" s="45">
        <v>-6.1567463213599988E-4</v>
      </c>
      <c r="D21" s="46">
        <v>0</v>
      </c>
    </row>
    <row r="22" spans="1:4" s="167" customFormat="1" ht="18" customHeight="1" x14ac:dyDescent="0.35">
      <c r="A22" s="43">
        <v>2029</v>
      </c>
      <c r="B22" s="56">
        <v>2.61519075072752E-2</v>
      </c>
      <c r="C22" s="45">
        <v>1.1395901028119979E-4</v>
      </c>
      <c r="D22" s="46">
        <v>0</v>
      </c>
    </row>
    <row r="23" spans="1:4" s="170" customFormat="1" ht="18" customHeight="1" x14ac:dyDescent="0.35">
      <c r="A23" s="43">
        <v>2030</v>
      </c>
      <c r="B23" s="56">
        <v>2.63002254544062E-2</v>
      </c>
      <c r="C23" s="45">
        <v>1.483179471310006E-4</v>
      </c>
      <c r="D23" s="46">
        <v>0</v>
      </c>
    </row>
    <row r="24" spans="1:4" s="170" customFormat="1" ht="18" customHeight="1" x14ac:dyDescent="0.35">
      <c r="A24" s="43">
        <v>2031</v>
      </c>
      <c r="B24" s="56">
        <v>2.6424178465876798E-2</v>
      </c>
      <c r="C24" s="45">
        <v>1.2395301147059834E-4</v>
      </c>
      <c r="D24" s="46">
        <v>0</v>
      </c>
    </row>
    <row r="25" spans="1:4" ht="21.75" customHeight="1" x14ac:dyDescent="0.35">
      <c r="A25" s="25" t="s">
        <v>4</v>
      </c>
      <c r="B25" s="3"/>
      <c r="C25" s="3"/>
    </row>
    <row r="26" spans="1:4" ht="21.75" customHeight="1" x14ac:dyDescent="0.35">
      <c r="A26" s="30" t="s">
        <v>200</v>
      </c>
      <c r="B26" s="3"/>
      <c r="C26" s="3"/>
    </row>
    <row r="27" spans="1:4" ht="21.75" customHeight="1" x14ac:dyDescent="0.35">
      <c r="A27" s="119"/>
      <c r="B27" s="3"/>
      <c r="C27" s="3"/>
    </row>
    <row r="28" spans="1:4" ht="21.75" customHeight="1" x14ac:dyDescent="0.35">
      <c r="A28" s="119"/>
      <c r="B28" s="3"/>
      <c r="C28" s="3"/>
    </row>
    <row r="29" spans="1:4" ht="21.75" customHeight="1" x14ac:dyDescent="0.35">
      <c r="A29" s="116"/>
    </row>
    <row r="30" spans="1:4" ht="21.75" customHeight="1" x14ac:dyDescent="0.35">
      <c r="A30" s="238" t="str">
        <f>Headings!F20</f>
        <v>Page 20</v>
      </c>
      <c r="B30" s="241"/>
      <c r="C30" s="241"/>
      <c r="D30" s="241"/>
    </row>
    <row r="32" spans="1:4" ht="21.75" customHeight="1" x14ac:dyDescent="0.35">
      <c r="A32" s="3"/>
      <c r="B32" s="3"/>
      <c r="C32" s="3"/>
    </row>
    <row r="35" spans="1:2" ht="21.75" customHeight="1" x14ac:dyDescent="0.35">
      <c r="B35" s="7"/>
    </row>
    <row r="36" spans="1:2" ht="21.75" customHeight="1" x14ac:dyDescent="0.35">
      <c r="B36" s="7"/>
    </row>
    <row r="37" spans="1:2" ht="21.75" customHeight="1" x14ac:dyDescent="0.35">
      <c r="A37" s="6"/>
      <c r="B37" s="7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  <row r="40" spans="1:2" ht="21.75" customHeight="1" x14ac:dyDescent="0.35">
      <c r="A40" s="6"/>
      <c r="B40" s="6"/>
    </row>
    <row r="41" spans="1:2" ht="21.75" customHeight="1" x14ac:dyDescent="0.35">
      <c r="A41" s="6"/>
      <c r="B41" s="6"/>
    </row>
  </sheetData>
  <mergeCells count="3">
    <mergeCell ref="A1:D1"/>
    <mergeCell ref="A2:D2"/>
    <mergeCell ref="A30:D30"/>
  </mergeCells>
  <phoneticPr fontId="4"/>
  <pageMargins left="0.75" right="0.75" top="1" bottom="1" header="0.5" footer="0.5"/>
  <pageSetup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H41"/>
  <sheetViews>
    <sheetView zoomScale="75" zoomScaleNormal="75" workbookViewId="0">
      <selection activeCell="A30" sqref="A30:D30"/>
    </sheetView>
  </sheetViews>
  <sheetFormatPr defaultColWidth="10.7265625" defaultRowHeight="21.75" customHeight="1" x14ac:dyDescent="0.35"/>
  <cols>
    <col min="1" max="1" width="15.26953125" style="2" customWidth="1"/>
    <col min="2" max="2" width="22.7265625" style="2" customWidth="1"/>
    <col min="3" max="3" width="15.26953125" style="2" customWidth="1"/>
    <col min="4" max="4" width="20.6328125" style="19" customWidth="1"/>
    <col min="5" max="16384" width="10.7265625" style="19"/>
  </cols>
  <sheetData>
    <row r="1" spans="1:8" ht="23.4" x14ac:dyDescent="0.35">
      <c r="A1" s="239" t="str">
        <f>Headings!E21</f>
        <v>August 2022 June-June Seattle CPI-W Forecast</v>
      </c>
      <c r="B1" s="244"/>
      <c r="C1" s="244"/>
      <c r="D1" s="244"/>
    </row>
    <row r="2" spans="1:8" ht="21.75" customHeight="1" x14ac:dyDescent="0.35">
      <c r="A2" s="239" t="s">
        <v>85</v>
      </c>
      <c r="B2" s="240"/>
      <c r="C2" s="240"/>
      <c r="D2" s="240"/>
    </row>
    <row r="4" spans="1:8" ht="66" customHeight="1" x14ac:dyDescent="0.35">
      <c r="A4" s="21" t="s">
        <v>108</v>
      </c>
      <c r="B4" s="32" t="s">
        <v>81</v>
      </c>
      <c r="C4" s="32" t="s">
        <v>27</v>
      </c>
      <c r="D4" s="35" t="str">
        <f>Headings!E51</f>
        <v>% Change from July 2022 Forecast</v>
      </c>
    </row>
    <row r="5" spans="1:8" s="53" customFormat="1" ht="18" customHeight="1" x14ac:dyDescent="0.35">
      <c r="A5" s="38">
        <v>2012</v>
      </c>
      <c r="B5" s="41">
        <v>2.6699999999999998E-2</v>
      </c>
      <c r="C5" s="74" t="s">
        <v>79</v>
      </c>
      <c r="D5" s="82">
        <v>0</v>
      </c>
    </row>
    <row r="6" spans="1:8" s="53" customFormat="1" ht="18" customHeight="1" x14ac:dyDescent="0.35">
      <c r="A6" s="43">
        <v>2013</v>
      </c>
      <c r="B6" s="56">
        <v>1.1599999999999999E-2</v>
      </c>
      <c r="C6" s="45">
        <v>-1.5099999999999999E-2</v>
      </c>
      <c r="D6" s="75">
        <v>0</v>
      </c>
    </row>
    <row r="7" spans="1:8" s="53" customFormat="1" ht="18" customHeight="1" x14ac:dyDescent="0.35">
      <c r="A7" s="43">
        <v>2014</v>
      </c>
      <c r="B7" s="56">
        <v>2.23E-2</v>
      </c>
      <c r="C7" s="45">
        <v>1.0700000000000001E-2</v>
      </c>
      <c r="D7" s="75">
        <v>0</v>
      </c>
    </row>
    <row r="8" spans="1:8" s="53" customFormat="1" ht="18" customHeight="1" x14ac:dyDescent="0.35">
      <c r="A8" s="43">
        <v>2015</v>
      </c>
      <c r="B8" s="56">
        <v>1.0800000000000001E-2</v>
      </c>
      <c r="C8" s="46">
        <v>-1.15E-2</v>
      </c>
      <c r="D8" s="75">
        <v>0</v>
      </c>
    </row>
    <row r="9" spans="1:8" s="53" customFormat="1" ht="18" customHeight="1" x14ac:dyDescent="0.35">
      <c r="A9" s="43">
        <v>2016</v>
      </c>
      <c r="B9" s="56">
        <v>1.9900000000000001E-2</v>
      </c>
      <c r="C9" s="45">
        <v>9.1000000000000004E-3</v>
      </c>
      <c r="D9" s="75">
        <v>0</v>
      </c>
    </row>
    <row r="10" spans="1:8" s="53" customFormat="1" ht="18" customHeight="1" x14ac:dyDescent="0.35">
      <c r="A10" s="43">
        <v>2017</v>
      </c>
      <c r="B10" s="56">
        <v>3.0299999999999997E-2</v>
      </c>
      <c r="C10" s="45">
        <v>1.0399999999999996E-2</v>
      </c>
      <c r="D10" s="75">
        <v>0</v>
      </c>
    </row>
    <row r="11" spans="1:8" s="53" customFormat="1" ht="18" customHeight="1" x14ac:dyDescent="0.35">
      <c r="A11" s="43">
        <v>2018</v>
      </c>
      <c r="B11" s="56">
        <v>3.6495E-2</v>
      </c>
      <c r="C11" s="45">
        <v>6.1950000000000026E-3</v>
      </c>
      <c r="D11" s="75">
        <v>0</v>
      </c>
    </row>
    <row r="12" spans="1:8" s="53" customFormat="1" ht="18" customHeight="1" x14ac:dyDescent="0.35">
      <c r="A12" s="43">
        <v>2019</v>
      </c>
      <c r="B12" s="56">
        <v>1.68466E-2</v>
      </c>
      <c r="C12" s="45">
        <v>-1.96484E-2</v>
      </c>
      <c r="D12" s="75">
        <v>0</v>
      </c>
    </row>
    <row r="13" spans="1:8" s="53" customFormat="1" ht="18" customHeight="1" x14ac:dyDescent="0.35">
      <c r="A13" s="43">
        <v>2020</v>
      </c>
      <c r="B13" s="56">
        <v>1.0077000000000001E-2</v>
      </c>
      <c r="C13" s="45">
        <v>-6.7695999999999989E-3</v>
      </c>
      <c r="D13" s="75">
        <v>0</v>
      </c>
    </row>
    <row r="14" spans="1:8" s="53" customFormat="1" ht="18" customHeight="1" x14ac:dyDescent="0.35">
      <c r="A14" s="43">
        <v>2021</v>
      </c>
      <c r="B14" s="56">
        <v>6.2853854000000001E-2</v>
      </c>
      <c r="C14" s="45">
        <v>5.2776853999999998E-2</v>
      </c>
      <c r="D14" s="75">
        <v>0</v>
      </c>
    </row>
    <row r="15" spans="1:8" s="53" customFormat="1" ht="18" customHeight="1" thickBot="1" x14ac:dyDescent="0.4">
      <c r="A15" s="48">
        <v>2022</v>
      </c>
      <c r="B15" s="57">
        <v>9.5429999999999987E-2</v>
      </c>
      <c r="C15" s="50">
        <v>3.2576145999999986E-2</v>
      </c>
      <c r="D15" s="84">
        <v>0</v>
      </c>
      <c r="H15" s="29" t="s">
        <v>18</v>
      </c>
    </row>
    <row r="16" spans="1:8" s="53" customFormat="1" ht="18" customHeight="1" thickTop="1" x14ac:dyDescent="0.35">
      <c r="A16" s="43">
        <v>2023</v>
      </c>
      <c r="B16" s="56">
        <v>4.9910017075536002E-2</v>
      </c>
      <c r="C16" s="45">
        <v>-4.5519982924463985E-2</v>
      </c>
      <c r="D16" s="75">
        <v>0</v>
      </c>
    </row>
    <row r="17" spans="1:4" s="53" customFormat="1" ht="18" customHeight="1" x14ac:dyDescent="0.35">
      <c r="A17" s="43">
        <v>2024</v>
      </c>
      <c r="B17" s="56">
        <v>2.8519963186470498E-2</v>
      </c>
      <c r="C17" s="45">
        <v>-2.1390053889065504E-2</v>
      </c>
      <c r="D17" s="75">
        <v>0</v>
      </c>
    </row>
    <row r="18" spans="1:4" ht="18" customHeight="1" x14ac:dyDescent="0.35">
      <c r="A18" s="43">
        <v>2025</v>
      </c>
      <c r="B18" s="56">
        <v>2.5870116194816602E-2</v>
      </c>
      <c r="C18" s="45">
        <v>-2.6498469916538953E-3</v>
      </c>
      <c r="D18" s="75">
        <v>0</v>
      </c>
    </row>
    <row r="19" spans="1:4" s="134" customFormat="1" ht="18" customHeight="1" x14ac:dyDescent="0.35">
      <c r="A19" s="43">
        <v>2026</v>
      </c>
      <c r="B19" s="56">
        <v>2.6102836409461299E-2</v>
      </c>
      <c r="C19" s="45">
        <v>2.3272021464469661E-4</v>
      </c>
      <c r="D19" s="75">
        <v>0</v>
      </c>
    </row>
    <row r="20" spans="1:4" s="154" customFormat="1" ht="18" customHeight="1" x14ac:dyDescent="0.35">
      <c r="A20" s="43">
        <v>2027</v>
      </c>
      <c r="B20" s="56">
        <v>2.6225268698034002E-2</v>
      </c>
      <c r="C20" s="45">
        <v>1.2243228857270264E-4</v>
      </c>
      <c r="D20" s="75">
        <v>0</v>
      </c>
    </row>
    <row r="21" spans="1:4" s="156" customFormat="1" ht="18" customHeight="1" x14ac:dyDescent="0.35">
      <c r="A21" s="43">
        <v>2028</v>
      </c>
      <c r="B21" s="56">
        <v>2.6246550058122698E-2</v>
      </c>
      <c r="C21" s="45">
        <v>2.1281360088696438E-5</v>
      </c>
      <c r="D21" s="75">
        <v>0</v>
      </c>
    </row>
    <row r="22" spans="1:4" s="167" customFormat="1" ht="18" customHeight="1" x14ac:dyDescent="0.35">
      <c r="A22" s="43">
        <v>2029</v>
      </c>
      <c r="B22" s="56">
        <v>2.67356481189986E-2</v>
      </c>
      <c r="C22" s="45">
        <v>4.8909806087590185E-4</v>
      </c>
      <c r="D22" s="75">
        <v>0</v>
      </c>
    </row>
    <row r="23" spans="1:4" s="170" customFormat="1" ht="18" customHeight="1" x14ac:dyDescent="0.35">
      <c r="A23" s="43">
        <v>2030</v>
      </c>
      <c r="B23" s="56">
        <v>2.7082678360629102E-2</v>
      </c>
      <c r="C23" s="45">
        <v>3.4703024163050197E-4</v>
      </c>
      <c r="D23" s="75">
        <v>0</v>
      </c>
    </row>
    <row r="24" spans="1:4" s="170" customFormat="1" ht="18" customHeight="1" x14ac:dyDescent="0.35">
      <c r="A24" s="43">
        <v>2031</v>
      </c>
      <c r="B24" s="56">
        <v>2.62894666738504E-2</v>
      </c>
      <c r="C24" s="45">
        <v>-7.9321168677870188E-4</v>
      </c>
      <c r="D24" s="75">
        <v>0</v>
      </c>
    </row>
    <row r="25" spans="1:4" ht="21.75" customHeight="1" x14ac:dyDescent="0.35">
      <c r="A25" s="25" t="s">
        <v>4</v>
      </c>
      <c r="B25" s="3"/>
      <c r="C25" s="3"/>
    </row>
    <row r="26" spans="1:4" ht="21.75" customHeight="1" x14ac:dyDescent="0.35">
      <c r="A26" s="30" t="s">
        <v>201</v>
      </c>
      <c r="B26" s="3"/>
      <c r="C26" s="3"/>
    </row>
    <row r="27" spans="1:4" ht="21.75" customHeight="1" x14ac:dyDescent="0.35">
      <c r="A27" s="30" t="s">
        <v>177</v>
      </c>
      <c r="B27" s="3"/>
      <c r="C27" s="3"/>
    </row>
    <row r="28" spans="1:4" ht="21.75" customHeight="1" x14ac:dyDescent="0.35">
      <c r="A28" s="119"/>
      <c r="B28" s="3"/>
      <c r="C28" s="3"/>
    </row>
    <row r="29" spans="1:4" ht="21.75" customHeight="1" x14ac:dyDescent="0.35">
      <c r="A29" s="3"/>
      <c r="B29" s="19"/>
      <c r="C29" s="19"/>
    </row>
    <row r="30" spans="1:4" ht="21.75" customHeight="1" x14ac:dyDescent="0.35">
      <c r="A30" s="238" t="str">
        <f>Headings!F21</f>
        <v>Page 21</v>
      </c>
      <c r="B30" s="241"/>
      <c r="C30" s="241"/>
      <c r="D30" s="241"/>
    </row>
    <row r="32" spans="1:4" ht="21.75" customHeight="1" x14ac:dyDescent="0.35">
      <c r="A32" s="3"/>
      <c r="B32" s="3"/>
      <c r="C32" s="3"/>
    </row>
    <row r="35" spans="1:2" ht="21.75" customHeight="1" x14ac:dyDescent="0.35">
      <c r="B35" s="7"/>
    </row>
    <row r="36" spans="1:2" ht="21.75" customHeight="1" x14ac:dyDescent="0.35">
      <c r="B36" s="7"/>
    </row>
    <row r="37" spans="1:2" ht="21.75" customHeight="1" x14ac:dyDescent="0.35">
      <c r="A37" s="6"/>
      <c r="B37" s="7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  <row r="40" spans="1:2" ht="21.75" customHeight="1" x14ac:dyDescent="0.35">
      <c r="A40" s="6"/>
      <c r="B40" s="6"/>
    </row>
    <row r="41" spans="1:2" ht="21.75" customHeight="1" x14ac:dyDescent="0.35">
      <c r="A41" s="6"/>
      <c r="B41" s="6"/>
    </row>
  </sheetData>
  <mergeCells count="3">
    <mergeCell ref="A1:D1"/>
    <mergeCell ref="A2:D2"/>
    <mergeCell ref="A30:D30"/>
  </mergeCells>
  <phoneticPr fontId="4"/>
  <pageMargins left="0.75" right="0.75" top="1" bottom="1" header="0.5" footer="0.5"/>
  <pageSetup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I32"/>
  <sheetViews>
    <sheetView zoomScale="75" zoomScaleNormal="75" workbookViewId="0">
      <selection activeCell="A31" sqref="A31:D31"/>
    </sheetView>
  </sheetViews>
  <sheetFormatPr defaultColWidth="10.7265625" defaultRowHeight="21.75" customHeight="1" x14ac:dyDescent="0.35"/>
  <cols>
    <col min="1" max="1" width="11.6328125" style="81" customWidth="1"/>
    <col min="2" max="3" width="22.7265625" style="81" customWidth="1"/>
    <col min="4" max="4" width="16.7265625" style="1" customWidth="1"/>
    <col min="5" max="16384" width="10.7265625" style="1"/>
  </cols>
  <sheetData>
    <row r="1" spans="1:9" ht="23.4" x14ac:dyDescent="0.45">
      <c r="A1" s="239" t="str">
        <f>Headings!E22</f>
        <v>August 2022 Outyear COLA Comparison Forecast</v>
      </c>
      <c r="B1" s="239"/>
      <c r="C1" s="239"/>
      <c r="D1" s="245"/>
    </row>
    <row r="2" spans="1:9" ht="21.75" customHeight="1" x14ac:dyDescent="0.35">
      <c r="A2" s="239" t="s">
        <v>85</v>
      </c>
      <c r="B2" s="239"/>
      <c r="C2" s="239"/>
      <c r="D2" s="246"/>
    </row>
    <row r="3" spans="1:9" ht="21.75" customHeight="1" x14ac:dyDescent="0.35">
      <c r="A3" s="247"/>
      <c r="B3" s="247"/>
      <c r="C3" s="247"/>
      <c r="D3" s="246"/>
    </row>
    <row r="4" spans="1:9" ht="66" customHeight="1" x14ac:dyDescent="0.35">
      <c r="A4" s="4" t="s">
        <v>80</v>
      </c>
      <c r="B4" s="18" t="s">
        <v>97</v>
      </c>
      <c r="C4" s="80"/>
      <c r="D4" s="80"/>
    </row>
    <row r="5" spans="1:9" s="60" customFormat="1" ht="18" customHeight="1" x14ac:dyDescent="0.35">
      <c r="A5" s="59">
        <v>2018</v>
      </c>
      <c r="B5" s="41">
        <v>2.7E-2</v>
      </c>
      <c r="C5" s="45"/>
      <c r="D5" s="89"/>
      <c r="G5" s="198"/>
    </row>
    <row r="6" spans="1:9" s="60" customFormat="1" ht="18" customHeight="1" x14ac:dyDescent="0.35">
      <c r="A6" s="52">
        <v>2019</v>
      </c>
      <c r="B6" s="56">
        <v>3.32E-2</v>
      </c>
      <c r="C6" s="45"/>
      <c r="D6" s="89"/>
      <c r="I6" s="124"/>
    </row>
    <row r="7" spans="1:9" s="60" customFormat="1" ht="18" customHeight="1" x14ac:dyDescent="0.35">
      <c r="A7" s="52">
        <v>2020</v>
      </c>
      <c r="B7" s="56">
        <v>2.4299999999999999E-2</v>
      </c>
      <c r="C7" s="45"/>
      <c r="D7" s="89"/>
      <c r="G7" s="124"/>
      <c r="H7" s="124"/>
      <c r="I7" s="124"/>
    </row>
    <row r="8" spans="1:9" s="60" customFormat="1" ht="18" customHeight="1" x14ac:dyDescent="0.35">
      <c r="A8" s="52">
        <v>2021</v>
      </c>
      <c r="B8" s="56">
        <v>1.7899999999999999E-2</v>
      </c>
      <c r="C8" s="45"/>
      <c r="D8" s="89"/>
      <c r="F8" s="206"/>
      <c r="G8" s="124"/>
      <c r="H8" s="124"/>
      <c r="I8" s="124"/>
    </row>
    <row r="9" spans="1:9" s="60" customFormat="1" ht="18" customHeight="1" x14ac:dyDescent="0.35">
      <c r="A9" s="52">
        <v>2022</v>
      </c>
      <c r="B9" s="56">
        <v>2.8199999999999999E-2</v>
      </c>
      <c r="C9" s="45"/>
      <c r="D9" s="89"/>
      <c r="G9" s="124"/>
      <c r="H9" s="124"/>
    </row>
    <row r="10" spans="1:9" s="60" customFormat="1" ht="18" customHeight="1" thickBot="1" x14ac:dyDescent="0.4">
      <c r="A10" s="66">
        <v>2023</v>
      </c>
      <c r="B10" s="57">
        <v>7.192360947659017E-2</v>
      </c>
      <c r="C10" s="45"/>
      <c r="D10" s="89"/>
      <c r="G10" s="124"/>
      <c r="H10" s="124"/>
    </row>
    <row r="11" spans="1:9" s="60" customFormat="1" ht="18" customHeight="1" thickTop="1" x14ac:dyDescent="0.35">
      <c r="A11" s="52">
        <v>2024</v>
      </c>
      <c r="B11" s="56">
        <v>6.6941039697098859E-2</v>
      </c>
      <c r="C11" s="45"/>
      <c r="D11" s="89"/>
      <c r="G11" s="124"/>
      <c r="H11" s="198"/>
    </row>
    <row r="12" spans="1:9" s="60" customFormat="1" ht="18" customHeight="1" x14ac:dyDescent="0.35">
      <c r="A12" s="52">
        <v>2025</v>
      </c>
      <c r="B12" s="56">
        <v>3.1674417544403255E-2</v>
      </c>
      <c r="C12" s="45"/>
      <c r="D12" s="89"/>
      <c r="G12" s="124"/>
      <c r="H12" s="124"/>
    </row>
    <row r="13" spans="1:9" s="60" customFormat="1" ht="18" customHeight="1" x14ac:dyDescent="0.35">
      <c r="A13" s="52">
        <v>2026</v>
      </c>
      <c r="B13" s="56">
        <v>2.5828889028036234E-2</v>
      </c>
      <c r="C13" s="45"/>
      <c r="D13" s="89"/>
      <c r="G13" s="124"/>
      <c r="H13" s="124"/>
    </row>
    <row r="14" spans="1:9" s="60" customFormat="1" ht="18" customHeight="1" x14ac:dyDescent="0.35">
      <c r="A14" s="43"/>
      <c r="B14" s="45"/>
      <c r="C14" s="45"/>
      <c r="D14" s="89"/>
      <c r="H14" s="124"/>
    </row>
    <row r="15" spans="1:9" s="60" customFormat="1" ht="17.25" customHeight="1" x14ac:dyDescent="0.35">
      <c r="A15" s="25" t="s">
        <v>4</v>
      </c>
      <c r="B15" s="45"/>
      <c r="C15" s="45"/>
      <c r="D15" s="89"/>
    </row>
    <row r="16" spans="1:9" s="60" customFormat="1" ht="21.75" customHeight="1" x14ac:dyDescent="0.35">
      <c r="A16" s="30" t="s">
        <v>149</v>
      </c>
      <c r="B16" s="45"/>
      <c r="C16" s="45"/>
      <c r="D16" s="89"/>
    </row>
    <row r="17" spans="1:5" s="60" customFormat="1" ht="21.75" customHeight="1" x14ac:dyDescent="0.35">
      <c r="A17" s="30" t="s">
        <v>150</v>
      </c>
      <c r="B17" s="45"/>
      <c r="C17" s="45"/>
      <c r="D17" s="89"/>
    </row>
    <row r="18" spans="1:5" s="60" customFormat="1" ht="21.75" customHeight="1" x14ac:dyDescent="0.35">
      <c r="A18" s="30" t="s">
        <v>151</v>
      </c>
      <c r="B18" s="45"/>
      <c r="C18" s="45"/>
      <c r="D18" s="89"/>
    </row>
    <row r="19" spans="1:5" s="60" customFormat="1" ht="21.75" customHeight="1" x14ac:dyDescent="0.35">
      <c r="A19" s="30" t="s">
        <v>157</v>
      </c>
      <c r="B19" s="45"/>
      <c r="C19" s="45"/>
      <c r="D19" s="89"/>
    </row>
    <row r="20" spans="1:5" ht="21.75" customHeight="1" x14ac:dyDescent="0.35">
      <c r="A20" s="30" t="s">
        <v>178</v>
      </c>
      <c r="B20" s="3"/>
      <c r="C20" s="3"/>
    </row>
    <row r="21" spans="1:5" ht="18" customHeight="1" x14ac:dyDescent="0.35">
      <c r="A21" s="88"/>
      <c r="B21" s="15"/>
      <c r="C21" s="15"/>
      <c r="D21" s="14"/>
    </row>
    <row r="22" spans="1:5" ht="18" customHeight="1" x14ac:dyDescent="0.35">
      <c r="B22" s="15"/>
      <c r="C22" s="15"/>
      <c r="D22" s="14"/>
    </row>
    <row r="23" spans="1:5" ht="18" customHeight="1" x14ac:dyDescent="0.35">
      <c r="B23" s="15"/>
      <c r="C23" s="15"/>
      <c r="D23" s="14"/>
    </row>
    <row r="24" spans="1:5" ht="18" customHeight="1" x14ac:dyDescent="0.35">
      <c r="B24" s="15"/>
      <c r="C24" s="15"/>
      <c r="D24" s="14"/>
    </row>
    <row r="25" spans="1:5" ht="18" customHeight="1" x14ac:dyDescent="0.35">
      <c r="B25" s="16"/>
      <c r="C25" s="16"/>
      <c r="D25" s="14"/>
    </row>
    <row r="26" spans="1:5" ht="18" customHeight="1" x14ac:dyDescent="0.35">
      <c r="A26" s="17"/>
      <c r="B26" s="16"/>
      <c r="C26" s="16"/>
      <c r="D26" s="14"/>
    </row>
    <row r="27" spans="1:5" ht="18" customHeight="1" x14ac:dyDescent="0.35">
      <c r="A27" s="27"/>
      <c r="B27" s="16"/>
      <c r="C27" s="16"/>
      <c r="D27" s="14"/>
    </row>
    <row r="28" spans="1:5" ht="18" customHeight="1" x14ac:dyDescent="0.35">
      <c r="A28" s="14"/>
      <c r="B28" s="16"/>
      <c r="C28" s="16"/>
      <c r="D28" s="14"/>
    </row>
    <row r="29" spans="1:5" ht="18" customHeight="1" x14ac:dyDescent="0.35">
      <c r="A29" s="17"/>
      <c r="B29" s="16"/>
      <c r="C29" s="16"/>
      <c r="D29" s="14"/>
    </row>
    <row r="30" spans="1:5" ht="18" customHeight="1" x14ac:dyDescent="0.35">
      <c r="A30" s="73"/>
      <c r="B30" s="16"/>
      <c r="C30" s="16"/>
      <c r="D30" s="14"/>
    </row>
    <row r="31" spans="1:5" ht="21.75" customHeight="1" x14ac:dyDescent="0.35">
      <c r="A31" s="243" t="str">
        <f>Headings!F22</f>
        <v>Page 22</v>
      </c>
      <c r="B31" s="240"/>
      <c r="C31" s="240"/>
      <c r="D31" s="240"/>
    </row>
    <row r="32" spans="1:5" ht="21.75" customHeight="1" x14ac:dyDescent="0.35">
      <c r="A32" s="1"/>
      <c r="B32" s="1"/>
      <c r="C32" s="1"/>
      <c r="E32" s="79"/>
    </row>
  </sheetData>
  <mergeCells count="4">
    <mergeCell ref="A1:D1"/>
    <mergeCell ref="A2:D2"/>
    <mergeCell ref="A3:D3"/>
    <mergeCell ref="A31:D31"/>
  </mergeCells>
  <pageMargins left="0.75" right="0.75" top="1" bottom="1" header="0.5" footer="0.5"/>
  <pageSetup scale="98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D41"/>
  <sheetViews>
    <sheetView zoomScale="75" zoomScaleNormal="75" workbookViewId="0">
      <selection activeCell="A30" sqref="A30:D30"/>
    </sheetView>
  </sheetViews>
  <sheetFormatPr defaultColWidth="10.7265625" defaultRowHeight="21.75" customHeight="1" x14ac:dyDescent="0.35"/>
  <cols>
    <col min="1" max="1" width="15.26953125" style="2" customWidth="1"/>
    <col min="2" max="2" width="22.7265625" style="2" customWidth="1"/>
    <col min="3" max="3" width="15.26953125" style="2" customWidth="1"/>
    <col min="4" max="4" width="20.6328125" style="19" customWidth="1"/>
    <col min="5" max="16384" width="10.7265625" style="19"/>
  </cols>
  <sheetData>
    <row r="1" spans="1:4" ht="23.4" x14ac:dyDescent="0.35">
      <c r="A1" s="239" t="str">
        <f>Headings!E23</f>
        <v>August 2022 Pharmaceuticals PPI Forecast</v>
      </c>
      <c r="B1" s="244"/>
      <c r="C1" s="244"/>
      <c r="D1" s="244"/>
    </row>
    <row r="2" spans="1:4" ht="21.75" customHeight="1" x14ac:dyDescent="0.35">
      <c r="A2" s="239" t="s">
        <v>85</v>
      </c>
      <c r="B2" s="240"/>
      <c r="C2" s="240"/>
      <c r="D2" s="240"/>
    </row>
    <row r="4" spans="1:4" ht="66" customHeight="1" x14ac:dyDescent="0.35">
      <c r="A4" s="21" t="s">
        <v>108</v>
      </c>
      <c r="B4" s="32" t="s">
        <v>81</v>
      </c>
      <c r="C4" s="32" t="s">
        <v>27</v>
      </c>
      <c r="D4" s="24" t="str">
        <f>Headings!E51</f>
        <v>% Change from July 2022 Forecast</v>
      </c>
    </row>
    <row r="5" spans="1:4" s="53" customFormat="1" ht="18" customHeight="1" x14ac:dyDescent="0.35">
      <c r="A5" s="38">
        <v>2012</v>
      </c>
      <c r="B5" s="41">
        <v>3.2398753894080798E-2</v>
      </c>
      <c r="C5" s="74" t="s">
        <v>79</v>
      </c>
      <c r="D5" s="51">
        <v>0</v>
      </c>
    </row>
    <row r="6" spans="1:4" s="53" customFormat="1" ht="18" customHeight="1" x14ac:dyDescent="0.35">
      <c r="A6" s="43">
        <v>2013</v>
      </c>
      <c r="B6" s="56">
        <v>4.8854041013268901E-2</v>
      </c>
      <c r="C6" s="46">
        <v>1.6455287119188103E-2</v>
      </c>
      <c r="D6" s="46">
        <v>0</v>
      </c>
    </row>
    <row r="7" spans="1:4" s="53" customFormat="1" ht="18" customHeight="1" x14ac:dyDescent="0.35">
      <c r="A7" s="43">
        <v>2014</v>
      </c>
      <c r="B7" s="56">
        <v>2.8562392179413299E-2</v>
      </c>
      <c r="C7" s="46">
        <v>-2.0291648833855602E-2</v>
      </c>
      <c r="D7" s="46">
        <v>0</v>
      </c>
    </row>
    <row r="8" spans="1:4" s="53" customFormat="1" ht="18" customHeight="1" x14ac:dyDescent="0.35">
      <c r="A8" s="43">
        <v>2015</v>
      </c>
      <c r="B8" s="56">
        <v>-4.17013758826391E-2</v>
      </c>
      <c r="C8" s="45">
        <v>-7.0263768062052395E-2</v>
      </c>
      <c r="D8" s="46">
        <v>0</v>
      </c>
    </row>
    <row r="9" spans="1:4" s="53" customFormat="1" ht="18" customHeight="1" x14ac:dyDescent="0.35">
      <c r="A9" s="43">
        <v>2016</v>
      </c>
      <c r="B9" s="56">
        <v>-1.4682299999999999E-2</v>
      </c>
      <c r="C9" s="45">
        <v>2.7019075882639101E-2</v>
      </c>
      <c r="D9" s="46">
        <v>0</v>
      </c>
    </row>
    <row r="10" spans="1:4" s="53" customFormat="1" ht="18" customHeight="1" x14ac:dyDescent="0.35">
      <c r="A10" s="43">
        <v>2017</v>
      </c>
      <c r="B10" s="56">
        <v>-1.5197E-2</v>
      </c>
      <c r="C10" s="45">
        <v>-5.1470000000000161E-4</v>
      </c>
      <c r="D10" s="46">
        <v>0</v>
      </c>
    </row>
    <row r="11" spans="1:4" s="53" customFormat="1" ht="18" customHeight="1" x14ac:dyDescent="0.35">
      <c r="A11" s="43">
        <v>2018</v>
      </c>
      <c r="B11" s="56">
        <v>3.1465E-2</v>
      </c>
      <c r="C11" s="45">
        <v>4.6662000000000002E-2</v>
      </c>
      <c r="D11" s="46">
        <v>0</v>
      </c>
    </row>
    <row r="12" spans="1:4" s="53" customFormat="1" ht="18" customHeight="1" x14ac:dyDescent="0.35">
      <c r="A12" s="43">
        <v>2019</v>
      </c>
      <c r="B12" s="56">
        <v>2.6812999999999997E-2</v>
      </c>
      <c r="C12" s="45">
        <v>-4.6520000000000034E-3</v>
      </c>
      <c r="D12" s="46">
        <v>0</v>
      </c>
    </row>
    <row r="13" spans="1:4" s="53" customFormat="1" ht="18" customHeight="1" x14ac:dyDescent="0.35">
      <c r="A13" s="43">
        <v>2020</v>
      </c>
      <c r="B13" s="56">
        <v>1.7458000000000001E-2</v>
      </c>
      <c r="C13" s="45">
        <v>-9.3549999999999953E-3</v>
      </c>
      <c r="D13" s="46">
        <v>0</v>
      </c>
    </row>
    <row r="14" spans="1:4" s="53" customFormat="1" ht="18" customHeight="1" thickBot="1" x14ac:dyDescent="0.4">
      <c r="A14" s="48">
        <v>2021</v>
      </c>
      <c r="B14" s="57">
        <v>-2.2297999999999998E-2</v>
      </c>
      <c r="C14" s="50">
        <v>-3.9756E-2</v>
      </c>
      <c r="D14" s="55">
        <v>0</v>
      </c>
    </row>
    <row r="15" spans="1:4" s="53" customFormat="1" ht="18" customHeight="1" thickTop="1" x14ac:dyDescent="0.35">
      <c r="A15" s="43">
        <v>2022</v>
      </c>
      <c r="B15" s="56">
        <v>1.7374796268113699E-2</v>
      </c>
      <c r="C15" s="45">
        <v>3.9672796268113694E-2</v>
      </c>
      <c r="D15" s="46">
        <v>-5.3578031746071009E-3</v>
      </c>
    </row>
    <row r="16" spans="1:4" s="53" customFormat="1" ht="18" customHeight="1" x14ac:dyDescent="0.35">
      <c r="A16" s="43">
        <v>2023</v>
      </c>
      <c r="B16" s="56">
        <v>2.7850461778713802E-2</v>
      </c>
      <c r="C16" s="45">
        <v>1.0475665510600102E-2</v>
      </c>
      <c r="D16" s="46">
        <v>-6.7673561568306964E-3</v>
      </c>
    </row>
    <row r="17" spans="1:4" s="53" customFormat="1" ht="18" customHeight="1" x14ac:dyDescent="0.35">
      <c r="A17" s="43">
        <v>2024</v>
      </c>
      <c r="B17" s="56">
        <v>3.1780442884175399E-2</v>
      </c>
      <c r="C17" s="45">
        <v>3.9299811054615968E-3</v>
      </c>
      <c r="D17" s="46">
        <v>1.1672810328041995E-3</v>
      </c>
    </row>
    <row r="18" spans="1:4" ht="18" customHeight="1" x14ac:dyDescent="0.35">
      <c r="A18" s="43">
        <v>2025</v>
      </c>
      <c r="B18" s="56">
        <v>2.9905610118979801E-2</v>
      </c>
      <c r="C18" s="45">
        <v>-1.8748327651955977E-3</v>
      </c>
      <c r="D18" s="46">
        <v>-8.3051831583249788E-4</v>
      </c>
    </row>
    <row r="19" spans="1:4" s="134" customFormat="1" ht="18" customHeight="1" x14ac:dyDescent="0.35">
      <c r="A19" s="43">
        <v>2026</v>
      </c>
      <c r="B19" s="56">
        <v>3.1439281303480601E-2</v>
      </c>
      <c r="C19" s="45">
        <v>1.5336711845008004E-3</v>
      </c>
      <c r="D19" s="46">
        <v>-2.419434482206502E-3</v>
      </c>
    </row>
    <row r="20" spans="1:4" s="154" customFormat="1" ht="18" customHeight="1" x14ac:dyDescent="0.35">
      <c r="A20" s="43">
        <v>2027</v>
      </c>
      <c r="B20" s="56">
        <v>3.3746663798260197E-2</v>
      </c>
      <c r="C20" s="45">
        <v>2.3073824947795959E-3</v>
      </c>
      <c r="D20" s="46">
        <v>-1.5227418932143022E-3</v>
      </c>
    </row>
    <row r="21" spans="1:4" s="156" customFormat="1" ht="18" customHeight="1" x14ac:dyDescent="0.35">
      <c r="A21" s="43">
        <v>2028</v>
      </c>
      <c r="B21" s="56">
        <v>3.15689637534117E-2</v>
      </c>
      <c r="C21" s="45">
        <v>-2.1777000448484976E-3</v>
      </c>
      <c r="D21" s="46">
        <v>-8.3484768138240156E-4</v>
      </c>
    </row>
    <row r="22" spans="1:4" s="167" customFormat="1" ht="18" customHeight="1" x14ac:dyDescent="0.35">
      <c r="A22" s="43">
        <v>2029</v>
      </c>
      <c r="B22" s="56">
        <v>3.4219141873172404E-2</v>
      </c>
      <c r="C22" s="45">
        <v>2.6501781197607044E-3</v>
      </c>
      <c r="D22" s="46">
        <v>-8.4853756689789311E-4</v>
      </c>
    </row>
    <row r="23" spans="1:4" s="170" customFormat="1" ht="18" customHeight="1" x14ac:dyDescent="0.35">
      <c r="A23" s="43">
        <v>2030</v>
      </c>
      <c r="B23" s="56">
        <v>3.1864741137144097E-2</v>
      </c>
      <c r="C23" s="45">
        <v>-2.3544007360283073E-3</v>
      </c>
      <c r="D23" s="46">
        <v>-5.8986981241170022E-4</v>
      </c>
    </row>
    <row r="24" spans="1:4" s="170" customFormat="1" ht="18" customHeight="1" x14ac:dyDescent="0.35">
      <c r="A24" s="43">
        <v>2031</v>
      </c>
      <c r="B24" s="56">
        <v>2.9570344945200402E-2</v>
      </c>
      <c r="C24" s="45">
        <v>-2.2943961919436942E-3</v>
      </c>
      <c r="D24" s="46">
        <v>-3.1513120149429669E-4</v>
      </c>
    </row>
    <row r="25" spans="1:4" ht="21.75" customHeight="1" x14ac:dyDescent="0.35">
      <c r="A25" s="25" t="s">
        <v>4</v>
      </c>
      <c r="B25" s="3"/>
      <c r="C25" s="3"/>
    </row>
    <row r="26" spans="1:4" ht="21.75" customHeight="1" x14ac:dyDescent="0.35">
      <c r="A26" s="30" t="s">
        <v>92</v>
      </c>
      <c r="B26" s="3"/>
      <c r="C26" s="3"/>
    </row>
    <row r="27" spans="1:4" ht="21.75" customHeight="1" x14ac:dyDescent="0.35">
      <c r="A27" s="119"/>
      <c r="B27" s="3"/>
      <c r="C27" s="3"/>
    </row>
    <row r="28" spans="1:4" ht="21.75" customHeight="1" x14ac:dyDescent="0.35">
      <c r="A28" s="119"/>
      <c r="B28" s="3"/>
      <c r="C28" s="3"/>
    </row>
    <row r="29" spans="1:4" ht="21.75" customHeight="1" x14ac:dyDescent="0.35">
      <c r="A29" s="3"/>
      <c r="B29" s="19"/>
      <c r="C29" s="19"/>
    </row>
    <row r="30" spans="1:4" ht="21.75" customHeight="1" x14ac:dyDescent="0.35">
      <c r="A30" s="238" t="str">
        <f>Headings!F23</f>
        <v>Page 23</v>
      </c>
      <c r="B30" s="241"/>
      <c r="C30" s="241"/>
      <c r="D30" s="241"/>
    </row>
    <row r="32" spans="1:4" ht="21.75" customHeight="1" x14ac:dyDescent="0.35">
      <c r="A32" s="3"/>
      <c r="B32" s="3"/>
      <c r="C32" s="3"/>
    </row>
    <row r="35" spans="1:2" ht="21.75" customHeight="1" x14ac:dyDescent="0.35">
      <c r="B35" s="7"/>
    </row>
    <row r="36" spans="1:2" ht="21.75" customHeight="1" x14ac:dyDescent="0.35">
      <c r="B36" s="7"/>
    </row>
    <row r="37" spans="1:2" ht="21.75" customHeight="1" x14ac:dyDescent="0.35">
      <c r="A37" s="6"/>
      <c r="B37" s="7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  <row r="40" spans="1:2" ht="21.75" customHeight="1" x14ac:dyDescent="0.35">
      <c r="A40" s="6"/>
      <c r="B40" s="6"/>
    </row>
    <row r="41" spans="1:2" ht="21.75" customHeight="1" x14ac:dyDescent="0.35">
      <c r="A41" s="6"/>
      <c r="B41" s="6"/>
    </row>
  </sheetData>
  <mergeCells count="3">
    <mergeCell ref="A1:D1"/>
    <mergeCell ref="A2:D2"/>
    <mergeCell ref="A30:D30"/>
  </mergeCells>
  <phoneticPr fontId="4"/>
  <pageMargins left="0.75" right="0.75" top="1" bottom="1" header="0.5" footer="0.5"/>
  <pageSetup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D41"/>
  <sheetViews>
    <sheetView zoomScale="75" zoomScaleNormal="75" workbookViewId="0">
      <selection activeCell="A30" sqref="A30:D30"/>
    </sheetView>
  </sheetViews>
  <sheetFormatPr defaultColWidth="10.7265625" defaultRowHeight="21.75" customHeight="1" x14ac:dyDescent="0.35"/>
  <cols>
    <col min="1" max="1" width="15.26953125" style="2" customWidth="1"/>
    <col min="2" max="2" width="22.7265625" style="2" customWidth="1"/>
    <col min="3" max="3" width="15.26953125" style="2" customWidth="1"/>
    <col min="4" max="4" width="20.6328125" style="19" customWidth="1"/>
    <col min="5" max="16384" width="10.7265625" style="19"/>
  </cols>
  <sheetData>
    <row r="1" spans="1:4" ht="23.4" x14ac:dyDescent="0.35">
      <c r="A1" s="239" t="str">
        <f>Headings!E24</f>
        <v>August 2022 Transportation CPI Forecast</v>
      </c>
      <c r="B1" s="239"/>
      <c r="C1" s="239"/>
      <c r="D1" s="239"/>
    </row>
    <row r="2" spans="1:4" ht="21.75" customHeight="1" x14ac:dyDescent="0.35">
      <c r="A2" s="239" t="s">
        <v>85</v>
      </c>
      <c r="B2" s="239"/>
      <c r="C2" s="239"/>
      <c r="D2" s="239"/>
    </row>
    <row r="4" spans="1:4" ht="66" customHeight="1" x14ac:dyDescent="0.35">
      <c r="A4" s="21" t="s">
        <v>108</v>
      </c>
      <c r="B4" s="32" t="s">
        <v>81</v>
      </c>
      <c r="C4" s="32" t="s">
        <v>27</v>
      </c>
      <c r="D4" s="24" t="str">
        <f>Headings!E51</f>
        <v>% Change from July 2022 Forecast</v>
      </c>
    </row>
    <row r="5" spans="1:4" s="53" customFormat="1" ht="18" customHeight="1" x14ac:dyDescent="0.35">
      <c r="A5" s="38">
        <v>2012</v>
      </c>
      <c r="B5" s="41">
        <v>2.3409663819381001E-2</v>
      </c>
      <c r="C5" s="74" t="s">
        <v>79</v>
      </c>
      <c r="D5" s="51">
        <v>0</v>
      </c>
    </row>
    <row r="6" spans="1:4" s="53" customFormat="1" ht="18" customHeight="1" x14ac:dyDescent="0.35">
      <c r="A6" s="43">
        <v>2013</v>
      </c>
      <c r="B6" s="56">
        <v>1.6870848668859499E-4</v>
      </c>
      <c r="C6" s="45">
        <v>-2.3240955332692406E-2</v>
      </c>
      <c r="D6" s="46">
        <v>0</v>
      </c>
    </row>
    <row r="7" spans="1:4" s="53" customFormat="1" ht="18" customHeight="1" x14ac:dyDescent="0.35">
      <c r="A7" s="43">
        <v>2014</v>
      </c>
      <c r="B7" s="56">
        <v>-6.6007562232389605E-3</v>
      </c>
      <c r="C7" s="45">
        <v>-6.7694647099275553E-3</v>
      </c>
      <c r="D7" s="46">
        <v>0</v>
      </c>
    </row>
    <row r="8" spans="1:4" s="53" customFormat="1" ht="18" customHeight="1" x14ac:dyDescent="0.35">
      <c r="A8" s="43">
        <v>2015</v>
      </c>
      <c r="B8" s="56">
        <v>-7.8136173329613007E-2</v>
      </c>
      <c r="C8" s="45">
        <v>-7.1535417106374052E-2</v>
      </c>
      <c r="D8" s="46">
        <v>0</v>
      </c>
    </row>
    <row r="9" spans="1:4" s="53" customFormat="1" ht="18" customHeight="1" x14ac:dyDescent="0.35">
      <c r="A9" s="43">
        <v>2016</v>
      </c>
      <c r="B9" s="56">
        <v>-2.0962835299244399E-2</v>
      </c>
      <c r="C9" s="45">
        <v>5.7173338030368608E-2</v>
      </c>
      <c r="D9" s="46">
        <v>0</v>
      </c>
    </row>
    <row r="10" spans="1:4" s="53" customFormat="1" ht="18" customHeight="1" x14ac:dyDescent="0.35">
      <c r="A10" s="43">
        <v>2017</v>
      </c>
      <c r="B10" s="56">
        <v>3.4231501550205004E-2</v>
      </c>
      <c r="C10" s="45">
        <v>5.5194336849449403E-2</v>
      </c>
      <c r="D10" s="46">
        <v>0</v>
      </c>
    </row>
    <row r="11" spans="1:4" s="53" customFormat="1" ht="18" customHeight="1" x14ac:dyDescent="0.35">
      <c r="A11" s="43">
        <v>2018</v>
      </c>
      <c r="B11" s="56">
        <v>4.5138853000747006E-2</v>
      </c>
      <c r="C11" s="45">
        <v>1.0907351450542002E-2</v>
      </c>
      <c r="D11" s="46">
        <v>0</v>
      </c>
    </row>
    <row r="12" spans="1:4" s="53" customFormat="1" ht="18" customHeight="1" x14ac:dyDescent="0.35">
      <c r="A12" s="43">
        <v>2019</v>
      </c>
      <c r="B12" s="56">
        <v>-2.8255962708300096E-3</v>
      </c>
      <c r="C12" s="45">
        <v>-4.7964449271577017E-2</v>
      </c>
      <c r="D12" s="46">
        <v>0</v>
      </c>
    </row>
    <row r="13" spans="1:4" s="53" customFormat="1" ht="18" customHeight="1" x14ac:dyDescent="0.35">
      <c r="A13" s="43">
        <v>2020</v>
      </c>
      <c r="B13" s="56">
        <v>-4.1576963677281101E-2</v>
      </c>
      <c r="C13" s="45">
        <v>-3.875136740645109E-2</v>
      </c>
      <c r="D13" s="46">
        <v>0</v>
      </c>
    </row>
    <row r="14" spans="1:4" s="53" customFormat="1" ht="18" customHeight="1" thickBot="1" x14ac:dyDescent="0.4">
      <c r="A14" s="48">
        <v>2021</v>
      </c>
      <c r="B14" s="57">
        <v>0.14562350916448599</v>
      </c>
      <c r="C14" s="50">
        <v>0.18720047284176711</v>
      </c>
      <c r="D14" s="55">
        <v>0</v>
      </c>
    </row>
    <row r="15" spans="1:4" s="53" customFormat="1" ht="18" customHeight="1" thickTop="1" x14ac:dyDescent="0.35">
      <c r="A15" s="43">
        <v>2022</v>
      </c>
      <c r="B15" s="56">
        <v>0.18648218542054701</v>
      </c>
      <c r="C15" s="45">
        <v>4.0858676256061016E-2</v>
      </c>
      <c r="D15" s="46">
        <v>-7.1885697450980168E-3</v>
      </c>
    </row>
    <row r="16" spans="1:4" s="53" customFormat="1" ht="18" customHeight="1" x14ac:dyDescent="0.35">
      <c r="A16" s="43">
        <v>2023</v>
      </c>
      <c r="B16" s="56">
        <v>6.5972821293770509E-2</v>
      </c>
      <c r="C16" s="45">
        <v>-0.1205093641267765</v>
      </c>
      <c r="D16" s="46">
        <v>-2.5727405519021807E-3</v>
      </c>
    </row>
    <row r="17" spans="1:4" s="53" customFormat="1" ht="18" customHeight="1" x14ac:dyDescent="0.35">
      <c r="A17" s="43">
        <v>2024</v>
      </c>
      <c r="B17" s="56">
        <v>2.40582140401196E-2</v>
      </c>
      <c r="C17" s="45">
        <v>-4.1914607253650912E-2</v>
      </c>
      <c r="D17" s="46">
        <v>-2.1842555161850213E-4</v>
      </c>
    </row>
    <row r="18" spans="1:4" ht="18" customHeight="1" x14ac:dyDescent="0.35">
      <c r="A18" s="43">
        <v>2025</v>
      </c>
      <c r="B18" s="56">
        <v>2.7274872115539899E-2</v>
      </c>
      <c r="C18" s="45">
        <v>3.2166580754202992E-3</v>
      </c>
      <c r="D18" s="46">
        <v>-3.8339273896638992E-3</v>
      </c>
    </row>
    <row r="19" spans="1:4" s="134" customFormat="1" ht="18" customHeight="1" x14ac:dyDescent="0.35">
      <c r="A19" s="43">
        <v>2026</v>
      </c>
      <c r="B19" s="56">
        <v>2.9040810240298E-2</v>
      </c>
      <c r="C19" s="45">
        <v>1.7659381247581013E-3</v>
      </c>
      <c r="D19" s="46">
        <v>-3.2543965798269639E-4</v>
      </c>
    </row>
    <row r="20" spans="1:4" s="154" customFormat="1" ht="18" customHeight="1" x14ac:dyDescent="0.35">
      <c r="A20" s="43">
        <v>2027</v>
      </c>
      <c r="B20" s="56">
        <v>2.8403241822239803E-2</v>
      </c>
      <c r="C20" s="45">
        <v>-6.3756841805819725E-4</v>
      </c>
      <c r="D20" s="46">
        <v>-5.3096760863559703E-4</v>
      </c>
    </row>
    <row r="21" spans="1:4" s="156" customFormat="1" ht="18" customHeight="1" x14ac:dyDescent="0.35">
      <c r="A21" s="43">
        <v>2028</v>
      </c>
      <c r="B21" s="56">
        <v>2.2620017280724599E-2</v>
      </c>
      <c r="C21" s="45">
        <v>-5.7832245415152042E-3</v>
      </c>
      <c r="D21" s="46">
        <v>-1.1725699299693013E-3</v>
      </c>
    </row>
    <row r="22" spans="1:4" s="167" customFormat="1" ht="18" customHeight="1" x14ac:dyDescent="0.35">
      <c r="A22" s="43">
        <v>2029</v>
      </c>
      <c r="B22" s="56">
        <v>2.2935396454355002E-2</v>
      </c>
      <c r="C22" s="45">
        <v>3.1537917363040277E-4</v>
      </c>
      <c r="D22" s="46">
        <v>-1.2211995018035007E-3</v>
      </c>
    </row>
    <row r="23" spans="1:4" s="170" customFormat="1" ht="18" customHeight="1" x14ac:dyDescent="0.35">
      <c r="A23" s="43">
        <v>2030</v>
      </c>
      <c r="B23" s="56">
        <v>2.3442393517566898E-2</v>
      </c>
      <c r="C23" s="45">
        <v>5.0699706321189614E-4</v>
      </c>
      <c r="D23" s="46">
        <v>-1.0581406753350023E-3</v>
      </c>
    </row>
    <row r="24" spans="1:4" s="170" customFormat="1" ht="18" customHeight="1" x14ac:dyDescent="0.35">
      <c r="A24" s="43">
        <v>2031</v>
      </c>
      <c r="B24" s="56">
        <v>2.3210621447488703E-2</v>
      </c>
      <c r="C24" s="45">
        <v>-2.3177207007819486E-4</v>
      </c>
      <c r="D24" s="46">
        <v>-1.0297128625811995E-3</v>
      </c>
    </row>
    <row r="25" spans="1:4" ht="21.75" customHeight="1" x14ac:dyDescent="0.35">
      <c r="A25" s="25" t="s">
        <v>4</v>
      </c>
      <c r="B25" s="3"/>
      <c r="C25" s="3"/>
    </row>
    <row r="26" spans="1:4" ht="21.75" customHeight="1" x14ac:dyDescent="0.35">
      <c r="A26" s="30" t="s">
        <v>48</v>
      </c>
      <c r="B26" s="3"/>
      <c r="C26" s="3"/>
    </row>
    <row r="27" spans="1:4" ht="21.75" customHeight="1" x14ac:dyDescent="0.35">
      <c r="A27" s="119"/>
      <c r="B27" s="3"/>
      <c r="C27" s="3"/>
    </row>
    <row r="28" spans="1:4" ht="21.75" customHeight="1" x14ac:dyDescent="0.35">
      <c r="A28" s="119"/>
      <c r="B28" s="3"/>
      <c r="C28" s="3"/>
    </row>
    <row r="29" spans="1:4" ht="21.75" customHeight="1" x14ac:dyDescent="0.35">
      <c r="A29" s="3"/>
      <c r="B29" s="19"/>
      <c r="C29" s="19"/>
    </row>
    <row r="30" spans="1:4" ht="21.75" customHeight="1" x14ac:dyDescent="0.35">
      <c r="A30" s="238" t="str">
        <f>Headings!F24</f>
        <v>Page 24</v>
      </c>
      <c r="B30" s="241"/>
      <c r="C30" s="241"/>
      <c r="D30" s="241"/>
    </row>
    <row r="32" spans="1:4" ht="21.75" customHeight="1" x14ac:dyDescent="0.35">
      <c r="A32" s="3"/>
      <c r="B32" s="3"/>
      <c r="C32" s="3"/>
    </row>
    <row r="35" spans="1:2" ht="21.75" customHeight="1" x14ac:dyDescent="0.35">
      <c r="B35" s="7"/>
    </row>
    <row r="36" spans="1:2" ht="21.75" customHeight="1" x14ac:dyDescent="0.35">
      <c r="B36" s="7"/>
    </row>
    <row r="37" spans="1:2" ht="21.75" customHeight="1" x14ac:dyDescent="0.35">
      <c r="A37" s="6"/>
      <c r="B37" s="7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  <row r="40" spans="1:2" ht="21.75" customHeight="1" x14ac:dyDescent="0.35">
      <c r="A40" s="6"/>
      <c r="B40" s="6"/>
    </row>
    <row r="41" spans="1:2" ht="21.75" customHeight="1" x14ac:dyDescent="0.35">
      <c r="A41" s="6"/>
      <c r="B41" s="6"/>
    </row>
  </sheetData>
  <mergeCells count="3">
    <mergeCell ref="A1:D1"/>
    <mergeCell ref="A2:D2"/>
    <mergeCell ref="A30:D30"/>
  </mergeCells>
  <phoneticPr fontId="4"/>
  <pageMargins left="0.75" right="0.75" top="1" bottom="1" header="0.5" footer="0.5"/>
  <pageSetup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E31"/>
  <sheetViews>
    <sheetView zoomScale="75" zoomScaleNormal="75" workbookViewId="0">
      <selection activeCell="A31" sqref="A31:E31"/>
    </sheetView>
  </sheetViews>
  <sheetFormatPr defaultColWidth="10.7265625" defaultRowHeight="21.75" customHeight="1" x14ac:dyDescent="0.35"/>
  <cols>
    <col min="1" max="1" width="10.7265625" style="2" customWidth="1"/>
    <col min="2" max="2" width="17.7265625" style="2" customWidth="1"/>
    <col min="3" max="3" width="10.7265625" style="2" customWidth="1"/>
    <col min="4" max="4" width="17.7265625" style="28" customWidth="1"/>
    <col min="5" max="5" width="17.7265625" style="19" customWidth="1"/>
    <col min="6" max="16384" width="10.7265625" style="19"/>
  </cols>
  <sheetData>
    <row r="1" spans="1:5" ht="23.4" x14ac:dyDescent="0.35">
      <c r="A1" s="239" t="str">
        <f>Headings!E25</f>
        <v>August 2022 Retail Gas Forecast</v>
      </c>
      <c r="B1" s="242"/>
      <c r="C1" s="242"/>
      <c r="D1" s="242"/>
      <c r="E1" s="242"/>
    </row>
    <row r="2" spans="1:5" ht="21.75" customHeight="1" x14ac:dyDescent="0.35">
      <c r="A2" s="239" t="s">
        <v>85</v>
      </c>
      <c r="B2" s="240"/>
      <c r="C2" s="240"/>
      <c r="D2" s="240"/>
      <c r="E2" s="240"/>
    </row>
    <row r="4" spans="1:5" ht="66" customHeight="1" x14ac:dyDescent="0.35">
      <c r="A4" s="37" t="s">
        <v>76</v>
      </c>
      <c r="B4" s="32" t="s">
        <v>81</v>
      </c>
      <c r="C4" s="32" t="s">
        <v>6</v>
      </c>
      <c r="D4" s="35" t="str">
        <f>Headings!E51</f>
        <v>% Change from July 2022 Forecast</v>
      </c>
      <c r="E4" s="35" t="str">
        <f>Headings!F51</f>
        <v>% Change from July 2022 Forecast</v>
      </c>
    </row>
    <row r="5" spans="1:5" s="53" customFormat="1" ht="18" customHeight="1" x14ac:dyDescent="0.35">
      <c r="A5" s="38" t="s">
        <v>192</v>
      </c>
      <c r="B5" s="61">
        <v>3.0859999999999999</v>
      </c>
      <c r="C5" s="41">
        <v>1.758628269949658E-2</v>
      </c>
      <c r="D5" s="183">
        <v>0</v>
      </c>
      <c r="E5" s="100">
        <v>0</v>
      </c>
    </row>
    <row r="6" spans="1:5" s="53" customFormat="1" ht="18" customHeight="1" x14ac:dyDescent="0.35">
      <c r="A6" s="43" t="s">
        <v>193</v>
      </c>
      <c r="B6" s="62">
        <v>2.6240000000000001</v>
      </c>
      <c r="C6" s="56">
        <v>-0.24467472654001154</v>
      </c>
      <c r="D6" s="182">
        <v>0</v>
      </c>
      <c r="E6" s="63">
        <v>0</v>
      </c>
    </row>
    <row r="7" spans="1:5" s="53" customFormat="1" ht="18" customHeight="1" x14ac:dyDescent="0.35">
      <c r="A7" s="43" t="s">
        <v>194</v>
      </c>
      <c r="B7" s="62">
        <v>2.8336666666666601</v>
      </c>
      <c r="C7" s="56">
        <v>-0.1414865683700266</v>
      </c>
      <c r="D7" s="182">
        <v>0</v>
      </c>
      <c r="E7" s="63">
        <v>0</v>
      </c>
    </row>
    <row r="8" spans="1:5" s="53" customFormat="1" ht="18" customHeight="1" x14ac:dyDescent="0.35">
      <c r="A8" s="43" t="s">
        <v>195</v>
      </c>
      <c r="B8" s="62">
        <v>2.79633333333333</v>
      </c>
      <c r="C8" s="56">
        <v>-0.16294152863699785</v>
      </c>
      <c r="D8" s="182">
        <v>0</v>
      </c>
      <c r="E8" s="63">
        <v>0</v>
      </c>
    </row>
    <row r="9" spans="1:5" s="53" customFormat="1" ht="18" customHeight="1" x14ac:dyDescent="0.35">
      <c r="A9" s="43" t="s">
        <v>208</v>
      </c>
      <c r="B9" s="62">
        <v>3.0409999999999999</v>
      </c>
      <c r="C9" s="56">
        <v>-1.4581983149708377E-2</v>
      </c>
      <c r="D9" s="182">
        <v>0</v>
      </c>
      <c r="E9" s="63">
        <v>0</v>
      </c>
    </row>
    <row r="10" spans="1:5" s="53" customFormat="1" ht="18" customHeight="1" x14ac:dyDescent="0.35">
      <c r="A10" s="43" t="s">
        <v>209</v>
      </c>
      <c r="B10" s="62">
        <v>3.5586666666666602</v>
      </c>
      <c r="C10" s="56">
        <v>0.35619918699186748</v>
      </c>
      <c r="D10" s="182">
        <v>0</v>
      </c>
      <c r="E10" s="63">
        <v>0</v>
      </c>
    </row>
    <row r="11" spans="1:5" s="53" customFormat="1" ht="18" customHeight="1" x14ac:dyDescent="0.35">
      <c r="A11" s="43" t="s">
        <v>210</v>
      </c>
      <c r="B11" s="62">
        <v>3.8889999999999998</v>
      </c>
      <c r="C11" s="56">
        <v>0.37242677332078888</v>
      </c>
      <c r="D11" s="182">
        <v>0</v>
      </c>
      <c r="E11" s="63">
        <v>0</v>
      </c>
    </row>
    <row r="12" spans="1:5" s="53" customFormat="1" ht="18" customHeight="1" x14ac:dyDescent="0.35">
      <c r="A12" s="43" t="s">
        <v>211</v>
      </c>
      <c r="B12" s="62">
        <v>3.91733333333333</v>
      </c>
      <c r="C12" s="56">
        <v>0.40088210752175524</v>
      </c>
      <c r="D12" s="182">
        <v>0</v>
      </c>
      <c r="E12" s="63">
        <v>0</v>
      </c>
    </row>
    <row r="13" spans="1:5" s="53" customFormat="1" ht="18" customHeight="1" x14ac:dyDescent="0.35">
      <c r="A13" s="43" t="s">
        <v>226</v>
      </c>
      <c r="B13" s="62">
        <v>4.2536666666666596</v>
      </c>
      <c r="C13" s="56">
        <v>0.39877233366217024</v>
      </c>
      <c r="D13" s="182">
        <v>0</v>
      </c>
      <c r="E13" s="63">
        <v>0</v>
      </c>
    </row>
    <row r="14" spans="1:5" s="53" customFormat="1" ht="18" customHeight="1" thickBot="1" x14ac:dyDescent="0.4">
      <c r="A14" s="48" t="s">
        <v>227</v>
      </c>
      <c r="B14" s="67">
        <v>5.0519999999999996</v>
      </c>
      <c r="C14" s="57">
        <v>0.41963282128138135</v>
      </c>
      <c r="D14" s="204">
        <v>0</v>
      </c>
      <c r="E14" s="205">
        <v>0</v>
      </c>
    </row>
    <row r="15" spans="1:5" s="53" customFormat="1" ht="18" customHeight="1" thickTop="1" x14ac:dyDescent="0.35">
      <c r="A15" s="43" t="s">
        <v>228</v>
      </c>
      <c r="B15" s="62">
        <v>5.0344381849840198</v>
      </c>
      <c r="C15" s="56">
        <v>0.29453283234353811</v>
      </c>
      <c r="D15" s="182">
        <v>-5.2896148565635626E-2</v>
      </c>
      <c r="E15" s="63">
        <v>-0.28117549070686998</v>
      </c>
    </row>
    <row r="16" spans="1:5" s="53" customFormat="1" ht="18" customHeight="1" x14ac:dyDescent="0.35">
      <c r="A16" s="43" t="s">
        <v>229</v>
      </c>
      <c r="B16" s="62">
        <v>4.4685247499777399</v>
      </c>
      <c r="C16" s="56">
        <v>0.14070577347968261</v>
      </c>
      <c r="D16" s="182">
        <v>-0.10825648619903483</v>
      </c>
      <c r="E16" s="63">
        <v>-0.54247300982778057</v>
      </c>
    </row>
    <row r="17" spans="1:5" s="53" customFormat="1" ht="18" customHeight="1" x14ac:dyDescent="0.35">
      <c r="A17" s="43" t="s">
        <v>230</v>
      </c>
      <c r="B17" s="62">
        <v>4.5079126500659799</v>
      </c>
      <c r="C17" s="56">
        <v>5.9771017177177477E-2</v>
      </c>
      <c r="D17" s="182">
        <v>-0.10371200135827641</v>
      </c>
      <c r="E17" s="63">
        <v>-0.52162323225921003</v>
      </c>
    </row>
    <row r="18" spans="1:5" s="53" customFormat="1" ht="18" customHeight="1" x14ac:dyDescent="0.35">
      <c r="A18" s="43" t="s">
        <v>231</v>
      </c>
      <c r="B18" s="62">
        <v>4.9127060479765596</v>
      </c>
      <c r="C18" s="56">
        <v>-2.7572041176452844E-2</v>
      </c>
      <c r="D18" s="182">
        <v>-7.5883894972613275E-2</v>
      </c>
      <c r="E18" s="63">
        <v>-0.40340739410112025</v>
      </c>
    </row>
    <row r="19" spans="1:5" s="53" customFormat="1" ht="18" customHeight="1" x14ac:dyDescent="0.35">
      <c r="A19" s="43" t="s">
        <v>232</v>
      </c>
      <c r="B19" s="62">
        <v>4.8309611515760702</v>
      </c>
      <c r="C19" s="56">
        <v>-4.0417028858324433E-2</v>
      </c>
      <c r="D19" s="182">
        <v>-7.8672342977315513E-2</v>
      </c>
      <c r="E19" s="63">
        <v>-0.41251668690275967</v>
      </c>
    </row>
    <row r="20" spans="1:5" s="53" customFormat="1" ht="18" customHeight="1" x14ac:dyDescent="0.35">
      <c r="A20" s="43" t="s">
        <v>233</v>
      </c>
      <c r="B20" s="62">
        <v>4.5785687339375496</v>
      </c>
      <c r="C20" s="56">
        <v>2.4626468491722564E-2</v>
      </c>
      <c r="D20" s="182">
        <v>-8.0543260202125211E-2</v>
      </c>
      <c r="E20" s="63">
        <v>-0.40107689348377029</v>
      </c>
    </row>
    <row r="21" spans="1:5" s="53" customFormat="1" ht="18" customHeight="1" x14ac:dyDescent="0.35">
      <c r="A21" s="43" t="s">
        <v>234</v>
      </c>
      <c r="B21" s="62">
        <v>4.5033688536833196</v>
      </c>
      <c r="C21" s="56">
        <v>-1.007960165908206E-3</v>
      </c>
      <c r="D21" s="182">
        <v>-9.8047809713721512E-2</v>
      </c>
      <c r="E21" s="63">
        <v>-0.48954418780944042</v>
      </c>
    </row>
    <row r="22" spans="1:5" s="53" customFormat="1" ht="18" customHeight="1" x14ac:dyDescent="0.35">
      <c r="A22" s="43" t="s">
        <v>235</v>
      </c>
      <c r="B22" s="62">
        <v>4.8354171410604501</v>
      </c>
      <c r="C22" s="56">
        <v>-1.5732450946855048E-2</v>
      </c>
      <c r="D22" s="182">
        <v>-8.0048108942882168E-2</v>
      </c>
      <c r="E22" s="63">
        <v>-0.42074591275322959</v>
      </c>
    </row>
    <row r="23" spans="1:5" s="53" customFormat="1" ht="18" customHeight="1" x14ac:dyDescent="0.35">
      <c r="A23" s="43" t="s">
        <v>236</v>
      </c>
      <c r="B23" s="62">
        <v>4.65146027370551</v>
      </c>
      <c r="C23" s="56">
        <v>-3.7156348858652932E-2</v>
      </c>
      <c r="D23" s="182">
        <v>-9.9883596117179674E-2</v>
      </c>
      <c r="E23" s="63">
        <v>-0.51616055137951999</v>
      </c>
    </row>
    <row r="24" spans="1:5" s="53" customFormat="1" ht="18" customHeight="1" x14ac:dyDescent="0.35">
      <c r="A24" s="43" t="s">
        <v>237</v>
      </c>
      <c r="B24" s="62">
        <v>4.4036730074271704</v>
      </c>
      <c r="C24" s="56">
        <v>-3.8198777101238313E-2</v>
      </c>
      <c r="D24" s="182">
        <v>-0.10810767330700488</v>
      </c>
      <c r="E24" s="63">
        <v>-0.53377613932727996</v>
      </c>
    </row>
    <row r="25" spans="1:5" s="53" customFormat="1" ht="18" customHeight="1" x14ac:dyDescent="0.35">
      <c r="A25" s="43"/>
      <c r="B25" s="97"/>
      <c r="C25" s="45"/>
      <c r="D25" s="157"/>
      <c r="E25" s="158"/>
    </row>
    <row r="26" spans="1:5" ht="21.75" customHeight="1" x14ac:dyDescent="0.35">
      <c r="A26" s="25" t="s">
        <v>4</v>
      </c>
      <c r="C26" s="19"/>
      <c r="D26" s="19"/>
    </row>
    <row r="27" spans="1:5" ht="21.75" customHeight="1" x14ac:dyDescent="0.35">
      <c r="A27" s="34" t="s">
        <v>122</v>
      </c>
      <c r="B27" s="3"/>
    </row>
    <row r="28" spans="1:5" ht="21.75" customHeight="1" x14ac:dyDescent="0.35">
      <c r="A28" s="30" t="s">
        <v>188</v>
      </c>
      <c r="B28" s="3"/>
      <c r="C28" s="3"/>
    </row>
    <row r="29" spans="1:5" ht="21.75" customHeight="1" x14ac:dyDescent="0.35">
      <c r="A29" s="116"/>
      <c r="C29" s="3"/>
    </row>
    <row r="30" spans="1:5" ht="21.75" customHeight="1" x14ac:dyDescent="0.35">
      <c r="A30" s="3"/>
      <c r="B30" s="19"/>
      <c r="C30" s="19"/>
      <c r="D30" s="19"/>
    </row>
    <row r="31" spans="1:5" ht="21.75" customHeight="1" x14ac:dyDescent="0.35">
      <c r="A31" s="243" t="str">
        <f>Headings!F25</f>
        <v>Page 25</v>
      </c>
      <c r="B31" s="241"/>
      <c r="C31" s="241"/>
      <c r="D31" s="241"/>
      <c r="E31" s="240"/>
    </row>
  </sheetData>
  <mergeCells count="3">
    <mergeCell ref="A1:E1"/>
    <mergeCell ref="A2:E2"/>
    <mergeCell ref="A31:E31"/>
  </mergeCells>
  <phoneticPr fontId="4"/>
  <pageMargins left="0.75" right="0.75" top="1" bottom="1" header="0.5" footer="0.5"/>
  <pageSetup scale="98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N30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10.7265625" style="2" customWidth="1"/>
    <col min="2" max="2" width="18.7265625" style="2" customWidth="1"/>
    <col min="3" max="3" width="13.26953125" style="2" customWidth="1"/>
    <col min="4" max="4" width="18.6328125" style="1" customWidth="1"/>
    <col min="5" max="5" width="13.26953125" style="1" customWidth="1"/>
    <col min="6" max="16384" width="10.7265625" style="1"/>
  </cols>
  <sheetData>
    <row r="1" spans="1:14" ht="23.4" x14ac:dyDescent="0.45">
      <c r="A1" s="239" t="str">
        <f>Headings!E26</f>
        <v>August 2022 Diesel and Gasoline Dollar per Gallon Forecast</v>
      </c>
      <c r="B1" s="239"/>
      <c r="C1" s="239"/>
      <c r="D1" s="245"/>
      <c r="E1" s="244"/>
    </row>
    <row r="2" spans="1:14" ht="21.75" customHeight="1" x14ac:dyDescent="0.35">
      <c r="A2" s="239" t="s">
        <v>85</v>
      </c>
      <c r="B2" s="239"/>
      <c r="C2" s="239"/>
      <c r="D2" s="246"/>
      <c r="E2" s="240"/>
    </row>
    <row r="3" spans="1:14" ht="21.75" customHeight="1" x14ac:dyDescent="0.35">
      <c r="A3" s="247"/>
      <c r="B3" s="247"/>
      <c r="C3" s="247"/>
      <c r="D3" s="246"/>
    </row>
    <row r="4" spans="1:14" s="22" customFormat="1" ht="66" customHeight="1" x14ac:dyDescent="0.35">
      <c r="A4" s="21" t="s">
        <v>80</v>
      </c>
      <c r="B4" s="32" t="s">
        <v>77</v>
      </c>
      <c r="C4" s="32" t="s">
        <v>27</v>
      </c>
      <c r="D4" s="32" t="s">
        <v>78</v>
      </c>
      <c r="E4" s="33" t="s">
        <v>27</v>
      </c>
    </row>
    <row r="5" spans="1:14" s="60" customFormat="1" ht="18" customHeight="1" x14ac:dyDescent="0.35">
      <c r="A5" s="59">
        <v>2012</v>
      </c>
      <c r="B5" s="61">
        <v>3.2200291935483878</v>
      </c>
      <c r="C5" s="78" t="s">
        <v>79</v>
      </c>
      <c r="D5" s="61" t="s">
        <v>79</v>
      </c>
      <c r="E5" s="82" t="s">
        <v>79</v>
      </c>
    </row>
    <row r="6" spans="1:14" s="60" customFormat="1" ht="18" customHeight="1" x14ac:dyDescent="0.35">
      <c r="A6" s="52">
        <v>2013</v>
      </c>
      <c r="B6" s="62">
        <v>3.0727322832955708</v>
      </c>
      <c r="C6" s="56">
        <v>-4.5743967336674851E-2</v>
      </c>
      <c r="D6" s="62" t="s">
        <v>79</v>
      </c>
      <c r="E6" s="75" t="s">
        <v>79</v>
      </c>
      <c r="M6" s="83"/>
      <c r="N6" s="83"/>
    </row>
    <row r="7" spans="1:14" s="60" customFormat="1" ht="18" customHeight="1" x14ac:dyDescent="0.35">
      <c r="A7" s="52">
        <v>2014</v>
      </c>
      <c r="B7" s="101">
        <v>2.8801839505785964</v>
      </c>
      <c r="C7" s="56">
        <v>-6.2663556393680375E-2</v>
      </c>
      <c r="D7" s="101">
        <v>2.8242224104958393</v>
      </c>
      <c r="E7" s="75" t="s">
        <v>79</v>
      </c>
      <c r="M7" s="83"/>
      <c r="N7" s="83"/>
    </row>
    <row r="8" spans="1:14" s="60" customFormat="1" ht="18" customHeight="1" x14ac:dyDescent="0.35">
      <c r="A8" s="52">
        <v>2015</v>
      </c>
      <c r="B8" s="101">
        <v>1.7715901884504606</v>
      </c>
      <c r="C8" s="56">
        <v>-0.38490380515641431</v>
      </c>
      <c r="D8" s="101">
        <v>2.1089905463641303</v>
      </c>
      <c r="E8" s="46">
        <v>-0.25324912849414649</v>
      </c>
      <c r="M8" s="83"/>
      <c r="N8" s="83"/>
    </row>
    <row r="9" spans="1:14" s="60" customFormat="1" ht="18" customHeight="1" x14ac:dyDescent="0.35">
      <c r="A9" s="52">
        <v>2016</v>
      </c>
      <c r="B9" s="101">
        <v>1.4279053011080214</v>
      </c>
      <c r="C9" s="56">
        <v>-0.19399796272469017</v>
      </c>
      <c r="D9" s="101">
        <v>1.8130092214897344</v>
      </c>
      <c r="E9" s="46">
        <v>-0.14034265131470758</v>
      </c>
      <c r="M9" s="83"/>
      <c r="N9" s="83"/>
    </row>
    <row r="10" spans="1:14" s="60" customFormat="1" ht="18" customHeight="1" x14ac:dyDescent="0.35">
      <c r="A10" s="52">
        <v>2017</v>
      </c>
      <c r="B10" s="101">
        <v>1.8102133466781876</v>
      </c>
      <c r="C10" s="56">
        <v>0.26774047639819254</v>
      </c>
      <c r="D10" s="101">
        <v>2.1067205148272401</v>
      </c>
      <c r="E10" s="46">
        <v>0.16200209566290313</v>
      </c>
      <c r="M10" s="83"/>
      <c r="N10" s="83"/>
    </row>
    <row r="11" spans="1:14" s="60" customFormat="1" ht="18" customHeight="1" x14ac:dyDescent="0.35">
      <c r="A11" s="52">
        <v>2018</v>
      </c>
      <c r="B11" s="62">
        <v>2.2156500000000001</v>
      </c>
      <c r="C11" s="56">
        <v>0.22397175121142743</v>
      </c>
      <c r="D11" s="62">
        <v>2.39</v>
      </c>
      <c r="E11" s="46">
        <v>0.13446467302094423</v>
      </c>
    </row>
    <row r="12" spans="1:14" s="60" customFormat="1" ht="18" customHeight="1" x14ac:dyDescent="0.35">
      <c r="A12" s="52">
        <v>2019</v>
      </c>
      <c r="B12" s="62">
        <v>2.0499999999999998</v>
      </c>
      <c r="C12" s="56">
        <v>-7.4763613386590988E-2</v>
      </c>
      <c r="D12" s="62">
        <v>2.37</v>
      </c>
      <c r="E12" s="46">
        <v>-8.3682008368201055E-3</v>
      </c>
    </row>
    <row r="13" spans="1:14" s="60" customFormat="1" ht="18" customHeight="1" x14ac:dyDescent="0.35">
      <c r="A13" s="52">
        <v>2020</v>
      </c>
      <c r="B13" s="62">
        <v>1.32</v>
      </c>
      <c r="C13" s="56">
        <v>-0.35609756097560963</v>
      </c>
      <c r="D13" s="62">
        <v>1.85</v>
      </c>
      <c r="E13" s="46">
        <v>-0.21940928270042193</v>
      </c>
    </row>
    <row r="14" spans="1:14" s="60" customFormat="1" ht="18" customHeight="1" thickBot="1" x14ac:dyDescent="0.4">
      <c r="A14" s="66">
        <v>2021</v>
      </c>
      <c r="B14" s="67">
        <v>2.25</v>
      </c>
      <c r="C14" s="57">
        <v>0.70454545454545436</v>
      </c>
      <c r="D14" s="67">
        <v>2.62</v>
      </c>
      <c r="E14" s="55">
        <v>0.41621621621621618</v>
      </c>
    </row>
    <row r="15" spans="1:14" s="60" customFormat="1" ht="18" customHeight="1" thickTop="1" x14ac:dyDescent="0.35">
      <c r="A15" s="52">
        <v>2022</v>
      </c>
      <c r="B15" s="101">
        <v>3.93</v>
      </c>
      <c r="C15" s="56">
        <v>0.74666666666666681</v>
      </c>
      <c r="D15" s="101">
        <v>3.74</v>
      </c>
      <c r="E15" s="46">
        <v>0.4274809160305344</v>
      </c>
    </row>
    <row r="16" spans="1:14" s="60" customFormat="1" ht="18" customHeight="1" x14ac:dyDescent="0.35">
      <c r="A16" s="52">
        <v>2023</v>
      </c>
      <c r="B16" s="101">
        <v>3.72</v>
      </c>
      <c r="C16" s="56">
        <v>-5.3435114503816772E-2</v>
      </c>
      <c r="D16" s="101">
        <v>3.57</v>
      </c>
      <c r="E16" s="46">
        <v>-4.5454545454545525E-2</v>
      </c>
    </row>
    <row r="17" spans="1:7" s="60" customFormat="1" ht="18" customHeight="1" x14ac:dyDescent="0.35">
      <c r="A17" s="52">
        <v>2024</v>
      </c>
      <c r="B17" s="101">
        <v>3.39</v>
      </c>
      <c r="C17" s="56">
        <v>-8.8709677419354871E-2</v>
      </c>
      <c r="D17" s="101">
        <v>3.32</v>
      </c>
      <c r="E17" s="46">
        <v>-7.0028011204481766E-2</v>
      </c>
    </row>
    <row r="18" spans="1:7" ht="18" customHeight="1" x14ac:dyDescent="0.35">
      <c r="A18" s="52">
        <v>2025</v>
      </c>
      <c r="B18" s="101">
        <v>3.35</v>
      </c>
      <c r="C18" s="56">
        <v>-1.179941002949858E-2</v>
      </c>
      <c r="D18" s="101">
        <v>3.27</v>
      </c>
      <c r="E18" s="46">
        <v>-1.5060240963855387E-2</v>
      </c>
    </row>
    <row r="19" spans="1:7" ht="18" customHeight="1" x14ac:dyDescent="0.35">
      <c r="A19" s="52">
        <v>2026</v>
      </c>
      <c r="B19" s="56" t="s">
        <v>79</v>
      </c>
      <c r="C19" s="56" t="s">
        <v>79</v>
      </c>
      <c r="D19" s="64" t="s">
        <v>79</v>
      </c>
      <c r="E19" s="65" t="s">
        <v>79</v>
      </c>
    </row>
    <row r="20" spans="1:7" ht="18" customHeight="1" x14ac:dyDescent="0.35">
      <c r="A20" s="52">
        <v>2027</v>
      </c>
      <c r="B20" s="56" t="s">
        <v>79</v>
      </c>
      <c r="C20" s="56" t="s">
        <v>79</v>
      </c>
      <c r="D20" s="64" t="s">
        <v>79</v>
      </c>
      <c r="E20" s="65" t="s">
        <v>79</v>
      </c>
    </row>
    <row r="21" spans="1:7" ht="18" customHeight="1" x14ac:dyDescent="0.35">
      <c r="A21" s="52">
        <v>2028</v>
      </c>
      <c r="B21" s="56" t="s">
        <v>79</v>
      </c>
      <c r="C21" s="56" t="s">
        <v>79</v>
      </c>
      <c r="D21" s="64" t="s">
        <v>79</v>
      </c>
      <c r="E21" s="65" t="s">
        <v>79</v>
      </c>
    </row>
    <row r="22" spans="1:7" ht="18" customHeight="1" x14ac:dyDescent="0.35">
      <c r="A22" s="52">
        <v>2029</v>
      </c>
      <c r="B22" s="56" t="s">
        <v>79</v>
      </c>
      <c r="C22" s="56" t="s">
        <v>79</v>
      </c>
      <c r="D22" s="64" t="s">
        <v>79</v>
      </c>
      <c r="E22" s="65" t="s">
        <v>79</v>
      </c>
    </row>
    <row r="23" spans="1:7" ht="18" customHeight="1" x14ac:dyDescent="0.35">
      <c r="A23" s="52">
        <v>2030</v>
      </c>
      <c r="B23" s="56" t="s">
        <v>79</v>
      </c>
      <c r="C23" s="56" t="s">
        <v>79</v>
      </c>
      <c r="D23" s="64" t="s">
        <v>79</v>
      </c>
      <c r="E23" s="65" t="s">
        <v>79</v>
      </c>
    </row>
    <row r="24" spans="1:7" ht="18" customHeight="1" x14ac:dyDescent="0.35">
      <c r="A24" s="52">
        <v>2031</v>
      </c>
      <c r="B24" s="56" t="s">
        <v>79</v>
      </c>
      <c r="C24" s="56" t="s">
        <v>79</v>
      </c>
      <c r="D24" s="64" t="s">
        <v>79</v>
      </c>
      <c r="E24" s="65" t="s">
        <v>79</v>
      </c>
    </row>
    <row r="25" spans="1:7" ht="21.75" customHeight="1" x14ac:dyDescent="0.35">
      <c r="A25" s="25" t="s">
        <v>4</v>
      </c>
      <c r="B25" s="1"/>
      <c r="C25" s="1"/>
    </row>
    <row r="26" spans="1:7" ht="21.75" customHeight="1" x14ac:dyDescent="0.35">
      <c r="A26" s="30" t="s">
        <v>197</v>
      </c>
      <c r="D26" s="2"/>
      <c r="E26" s="2"/>
      <c r="F26" s="2"/>
      <c r="G26" s="2"/>
    </row>
    <row r="27" spans="1:7" ht="21.75" customHeight="1" x14ac:dyDescent="0.35">
      <c r="A27" s="30" t="s">
        <v>196</v>
      </c>
      <c r="D27" s="2"/>
      <c r="E27" s="2"/>
      <c r="F27" s="2"/>
      <c r="G27" s="2"/>
    </row>
    <row r="28" spans="1:7" ht="21.75" customHeight="1" x14ac:dyDescent="0.35">
      <c r="A28" s="30" t="s">
        <v>199</v>
      </c>
      <c r="B28" s="1"/>
      <c r="C28" s="1"/>
    </row>
    <row r="29" spans="1:7" ht="21.75" customHeight="1" x14ac:dyDescent="0.35">
      <c r="A29" s="30" t="s">
        <v>198</v>
      </c>
      <c r="B29" s="1"/>
      <c r="C29" s="1"/>
    </row>
    <row r="30" spans="1:7" ht="21.75" customHeight="1" x14ac:dyDescent="0.35">
      <c r="A30" s="243" t="str">
        <f>Headings!F26</f>
        <v>Page 26</v>
      </c>
      <c r="B30" s="241"/>
      <c r="C30" s="241"/>
      <c r="D30" s="241"/>
      <c r="E30" s="240"/>
    </row>
  </sheetData>
  <mergeCells count="4">
    <mergeCell ref="A30:E30"/>
    <mergeCell ref="A3:D3"/>
    <mergeCell ref="A1:E1"/>
    <mergeCell ref="A2:E2"/>
  </mergeCells>
  <phoneticPr fontId="4"/>
  <pageMargins left="0.75" right="0.75" top="1" bottom="1" header="0.5" footer="0.5"/>
  <pageSetup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8169F-D2D0-4B0B-BEA3-9ED405A09D3E}">
  <sheetPr>
    <pageSetUpPr fitToPage="1"/>
  </sheetPr>
  <dimension ref="A1:H39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169" customWidth="1"/>
    <col min="2" max="2" width="20.7265625" style="169" customWidth="1"/>
    <col min="3" max="3" width="10.7265625" style="169" customWidth="1"/>
    <col min="4" max="5" width="17.7265625" style="170" customWidth="1"/>
    <col min="6" max="16384" width="10.7265625" style="170"/>
  </cols>
  <sheetData>
    <row r="1" spans="1:8" ht="23.4" x14ac:dyDescent="0.35">
      <c r="A1" s="239" t="str">
        <f>Headings!E27</f>
        <v>August 2022 Recorded Documents Forecast</v>
      </c>
      <c r="B1" s="240"/>
      <c r="C1" s="240"/>
      <c r="D1" s="240"/>
      <c r="E1" s="240"/>
    </row>
    <row r="2" spans="1:8" ht="21.75" customHeight="1" x14ac:dyDescent="0.35">
      <c r="A2" s="239" t="s">
        <v>85</v>
      </c>
      <c r="B2" s="240"/>
      <c r="C2" s="240"/>
      <c r="D2" s="240"/>
      <c r="E2" s="240"/>
    </row>
    <row r="4" spans="1:8" ht="66" customHeight="1" x14ac:dyDescent="0.35">
      <c r="A4" s="21" t="s">
        <v>108</v>
      </c>
      <c r="B4" s="32" t="s">
        <v>81</v>
      </c>
      <c r="C4" s="32" t="s">
        <v>27</v>
      </c>
      <c r="D4" s="24" t="str">
        <f>Headings!E51</f>
        <v>% Change from July 2022 Forecast</v>
      </c>
      <c r="E4" s="35" t="str">
        <f>Headings!F52</f>
        <v># Change from July 2022 Forecast</v>
      </c>
    </row>
    <row r="5" spans="1:8" s="53" customFormat="1" ht="18" customHeight="1" x14ac:dyDescent="0.35">
      <c r="A5" s="38">
        <v>2012</v>
      </c>
      <c r="B5" s="171">
        <v>572642.99999999907</v>
      </c>
      <c r="C5" s="78" t="s">
        <v>79</v>
      </c>
      <c r="D5" s="41">
        <v>0</v>
      </c>
      <c r="E5" s="185">
        <v>0</v>
      </c>
      <c r="G5" s="127"/>
    </row>
    <row r="6" spans="1:8" s="53" customFormat="1" ht="18" customHeight="1" x14ac:dyDescent="0.35">
      <c r="A6" s="43">
        <v>2013</v>
      </c>
      <c r="B6" s="172">
        <v>589799</v>
      </c>
      <c r="C6" s="56">
        <v>2.9959328936180141E-2</v>
      </c>
      <c r="D6" s="56">
        <v>0</v>
      </c>
      <c r="E6" s="186">
        <v>0</v>
      </c>
      <c r="G6" s="127"/>
    </row>
    <row r="7" spans="1:8" s="53" customFormat="1" ht="18" customHeight="1" x14ac:dyDescent="0.35">
      <c r="A7" s="43">
        <v>2014</v>
      </c>
      <c r="B7" s="172">
        <v>436692.99999999889</v>
      </c>
      <c r="C7" s="56">
        <v>-0.2595901315532938</v>
      </c>
      <c r="D7" s="56">
        <v>0</v>
      </c>
      <c r="E7" s="186">
        <v>0</v>
      </c>
      <c r="G7" s="127"/>
    </row>
    <row r="8" spans="1:8" s="53" customFormat="1" ht="18" customHeight="1" x14ac:dyDescent="0.35">
      <c r="A8" s="43">
        <v>2015</v>
      </c>
      <c r="B8" s="172">
        <v>513348.99999999802</v>
      </c>
      <c r="C8" s="56">
        <v>0.17553750575346827</v>
      </c>
      <c r="D8" s="56">
        <v>0</v>
      </c>
      <c r="E8" s="186">
        <v>0</v>
      </c>
      <c r="G8" s="127"/>
    </row>
    <row r="9" spans="1:8" s="53" customFormat="1" ht="18" customHeight="1" x14ac:dyDescent="0.35">
      <c r="A9" s="43">
        <v>2016</v>
      </c>
      <c r="B9" s="172">
        <v>532499.99999999802</v>
      </c>
      <c r="C9" s="56">
        <v>3.7306004297271489E-2</v>
      </c>
      <c r="D9" s="56">
        <v>0</v>
      </c>
      <c r="E9" s="186">
        <v>0</v>
      </c>
      <c r="G9" s="127"/>
    </row>
    <row r="10" spans="1:8" s="53" customFormat="1" ht="18" customHeight="1" x14ac:dyDescent="0.35">
      <c r="A10" s="43">
        <v>2017</v>
      </c>
      <c r="B10" s="172">
        <v>491768.99999999901</v>
      </c>
      <c r="C10" s="56">
        <v>-7.6490140845068888E-2</v>
      </c>
      <c r="D10" s="56">
        <v>0</v>
      </c>
      <c r="E10" s="186">
        <v>0</v>
      </c>
      <c r="G10" s="127"/>
    </row>
    <row r="11" spans="1:8" s="53" customFormat="1" ht="18" customHeight="1" x14ac:dyDescent="0.35">
      <c r="A11" s="43">
        <v>2018</v>
      </c>
      <c r="B11" s="172">
        <v>421397.99999999697</v>
      </c>
      <c r="C11" s="56">
        <v>-0.14309767390787576</v>
      </c>
      <c r="D11" s="56">
        <v>0</v>
      </c>
      <c r="E11" s="186">
        <v>0</v>
      </c>
      <c r="H11" s="127"/>
    </row>
    <row r="12" spans="1:8" s="53" customFormat="1" ht="18" customHeight="1" x14ac:dyDescent="0.35">
      <c r="A12" s="43">
        <v>2019</v>
      </c>
      <c r="B12" s="172">
        <v>440934</v>
      </c>
      <c r="C12" s="56">
        <v>4.6359973231963947E-2</v>
      </c>
      <c r="D12" s="56">
        <v>0</v>
      </c>
      <c r="E12" s="186">
        <v>0</v>
      </c>
      <c r="H12" s="127"/>
    </row>
    <row r="13" spans="1:8" s="53" customFormat="1" ht="18" customHeight="1" x14ac:dyDescent="0.35">
      <c r="A13" s="43">
        <v>2020</v>
      </c>
      <c r="B13" s="172">
        <v>638985.99999999907</v>
      </c>
      <c r="C13" s="56">
        <v>0.44916472760095405</v>
      </c>
      <c r="D13" s="56">
        <v>0</v>
      </c>
      <c r="E13" s="186">
        <v>0</v>
      </c>
      <c r="H13" s="127"/>
    </row>
    <row r="14" spans="1:8" s="53" customFormat="1" ht="18" customHeight="1" thickBot="1" x14ac:dyDescent="0.4">
      <c r="A14" s="48">
        <v>2021</v>
      </c>
      <c r="B14" s="200">
        <v>661144.99999999907</v>
      </c>
      <c r="C14" s="57">
        <v>3.4678381059991992E-2</v>
      </c>
      <c r="D14" s="57">
        <v>0</v>
      </c>
      <c r="E14" s="201">
        <v>0</v>
      </c>
      <c r="H14" s="127"/>
    </row>
    <row r="15" spans="1:8" s="53" customFormat="1" ht="18" customHeight="1" thickTop="1" x14ac:dyDescent="0.35">
      <c r="A15" s="43">
        <v>2022</v>
      </c>
      <c r="B15" s="172">
        <v>404387.04954375571</v>
      </c>
      <c r="C15" s="56">
        <v>-0.38835346324368136</v>
      </c>
      <c r="D15" s="56">
        <v>-3.2572262859519863E-2</v>
      </c>
      <c r="E15" s="186">
        <v>-13615.281812839152</v>
      </c>
      <c r="H15" s="127"/>
    </row>
    <row r="16" spans="1:8" s="53" customFormat="1" ht="18" customHeight="1" x14ac:dyDescent="0.35">
      <c r="A16" s="43">
        <v>2023</v>
      </c>
      <c r="B16" s="172">
        <v>415417.83181806642</v>
      </c>
      <c r="C16" s="56">
        <v>2.7277783219705087E-2</v>
      </c>
      <c r="D16" s="56">
        <v>-3.3280175936589829E-2</v>
      </c>
      <c r="E16" s="186">
        <v>-14301.122399653075</v>
      </c>
      <c r="H16" s="127"/>
    </row>
    <row r="17" spans="1:8" s="53" customFormat="1" ht="18" customHeight="1" x14ac:dyDescent="0.35">
      <c r="A17" s="43">
        <v>2024</v>
      </c>
      <c r="B17" s="172">
        <v>444744.67016188748</v>
      </c>
      <c r="C17" s="56">
        <v>7.0596002620958442E-2</v>
      </c>
      <c r="D17" s="56">
        <v>-5.6277392371228974E-4</v>
      </c>
      <c r="E17" s="186">
        <v>-250.43163947347784</v>
      </c>
      <c r="H17" s="127"/>
    </row>
    <row r="18" spans="1:8" s="53" customFormat="1" ht="18" customHeight="1" x14ac:dyDescent="0.35">
      <c r="A18" s="43">
        <v>2025</v>
      </c>
      <c r="B18" s="172">
        <v>454671.87110439199</v>
      </c>
      <c r="C18" s="56">
        <v>2.2321124025816985E-2</v>
      </c>
      <c r="D18" s="56">
        <v>-6.8645932620666761E-3</v>
      </c>
      <c r="E18" s="186">
        <v>-3142.7108948680107</v>
      </c>
      <c r="H18" s="127"/>
    </row>
    <row r="19" spans="1:8" s="53" customFormat="1" ht="18" customHeight="1" x14ac:dyDescent="0.35">
      <c r="A19" s="43">
        <v>2026</v>
      </c>
      <c r="B19" s="172">
        <v>463822.64829460095</v>
      </c>
      <c r="C19" s="56">
        <v>2.0126112415931541E-2</v>
      </c>
      <c r="D19" s="56">
        <v>-7.1512706111944713E-3</v>
      </c>
      <c r="E19" s="186">
        <v>-3340.8123265640461</v>
      </c>
      <c r="H19" s="127"/>
    </row>
    <row r="20" spans="1:8" s="53" customFormat="1" ht="18" customHeight="1" x14ac:dyDescent="0.35">
      <c r="A20" s="43">
        <v>2027</v>
      </c>
      <c r="B20" s="172">
        <v>472343.25347515696</v>
      </c>
      <c r="C20" s="56">
        <v>1.8370394830620862E-2</v>
      </c>
      <c r="D20" s="56">
        <v>-4.3458105270558489E-3</v>
      </c>
      <c r="E20" s="186">
        <v>-2061.6739275940345</v>
      </c>
      <c r="H20" s="127"/>
    </row>
    <row r="21" spans="1:8" s="53" customFormat="1" ht="18" customHeight="1" x14ac:dyDescent="0.35">
      <c r="A21" s="43">
        <v>2028</v>
      </c>
      <c r="B21" s="172">
        <v>479928.26367817004</v>
      </c>
      <c r="C21" s="56">
        <v>1.6058258792113866E-2</v>
      </c>
      <c r="D21" s="56">
        <v>1.3332197968498605E-3</v>
      </c>
      <c r="E21" s="186">
        <v>638.99793750303797</v>
      </c>
      <c r="G21" s="170"/>
      <c r="H21" s="127"/>
    </row>
    <row r="22" spans="1:8" s="53" customFormat="1" ht="18" customHeight="1" x14ac:dyDescent="0.35">
      <c r="A22" s="43">
        <v>2029</v>
      </c>
      <c r="B22" s="172">
        <v>487726.284681816</v>
      </c>
      <c r="C22" s="56">
        <v>1.6248305411066921E-2</v>
      </c>
      <c r="D22" s="56">
        <v>6.5023661413612377E-3</v>
      </c>
      <c r="E22" s="186">
        <v>3150.8866610269761</v>
      </c>
      <c r="G22" s="170"/>
      <c r="H22" s="127"/>
    </row>
    <row r="23" spans="1:8" s="53" customFormat="1" ht="18" customHeight="1" x14ac:dyDescent="0.35">
      <c r="A23" s="43">
        <v>2030</v>
      </c>
      <c r="B23" s="172">
        <v>491885.41621691303</v>
      </c>
      <c r="C23" s="56">
        <v>8.5275935821469417E-3</v>
      </c>
      <c r="D23" s="56">
        <v>1.0817617830531034E-2</v>
      </c>
      <c r="E23" s="186">
        <v>5264.0836043860763</v>
      </c>
      <c r="G23" s="170"/>
      <c r="H23" s="127"/>
    </row>
    <row r="24" spans="1:8" s="53" customFormat="1" ht="18" customHeight="1" x14ac:dyDescent="0.35">
      <c r="A24" s="43">
        <v>2031</v>
      </c>
      <c r="B24" s="172">
        <v>491455.92228455801</v>
      </c>
      <c r="C24" s="56">
        <v>-8.7315850032365638E-4</v>
      </c>
      <c r="D24" s="56">
        <v>1.3406001008556157E-2</v>
      </c>
      <c r="E24" s="186">
        <v>6501.302126937022</v>
      </c>
      <c r="G24" s="170"/>
      <c r="H24" s="127"/>
    </row>
    <row r="25" spans="1:8" ht="21.75" customHeight="1" x14ac:dyDescent="0.35">
      <c r="A25" s="25" t="s">
        <v>4</v>
      </c>
      <c r="B25" s="3"/>
      <c r="C25" s="3"/>
      <c r="G25" s="127"/>
    </row>
    <row r="26" spans="1:8" s="29" customFormat="1" ht="21.75" customHeight="1" x14ac:dyDescent="0.35">
      <c r="A26" s="26" t="s">
        <v>55</v>
      </c>
      <c r="B26" s="30"/>
      <c r="C26" s="30"/>
      <c r="G26" s="127"/>
    </row>
    <row r="27" spans="1:8" ht="21.75" customHeight="1" x14ac:dyDescent="0.35">
      <c r="A27" s="118"/>
      <c r="B27" s="3"/>
      <c r="C27" s="3"/>
      <c r="G27" s="127"/>
    </row>
    <row r="28" spans="1:8" ht="21.75" customHeight="1" x14ac:dyDescent="0.35">
      <c r="A28" s="120"/>
      <c r="B28" s="3"/>
      <c r="C28" s="3"/>
    </row>
    <row r="29" spans="1:8" ht="21.75" customHeight="1" x14ac:dyDescent="0.35">
      <c r="A29" s="118"/>
    </row>
    <row r="30" spans="1:8" ht="21.75" customHeight="1" x14ac:dyDescent="0.35">
      <c r="A30" s="238" t="str">
        <f>Headings!F27</f>
        <v>Page 27</v>
      </c>
      <c r="B30" s="241"/>
      <c r="C30" s="241"/>
      <c r="D30" s="241"/>
      <c r="E30" s="240"/>
    </row>
    <row r="33" spans="1:2" ht="21.75" customHeight="1" x14ac:dyDescent="0.35">
      <c r="B33" s="7"/>
    </row>
    <row r="34" spans="1:2" ht="21.75" customHeight="1" x14ac:dyDescent="0.35">
      <c r="B34" s="7"/>
    </row>
    <row r="35" spans="1:2" ht="21.75" customHeight="1" x14ac:dyDescent="0.35">
      <c r="A35" s="6"/>
      <c r="B35" s="7"/>
    </row>
    <row r="36" spans="1:2" ht="21.75" customHeight="1" x14ac:dyDescent="0.35">
      <c r="A36" s="6"/>
      <c r="B36" s="6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</sheetData>
  <mergeCells count="3">
    <mergeCell ref="A1:E1"/>
    <mergeCell ref="A2:E2"/>
    <mergeCell ref="A30:E30"/>
  </mergeCells>
  <pageMargins left="0.75" right="0.75" top="1" bottom="1" header="0.5" footer="0.5"/>
  <pageSetup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H39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106" customWidth="1"/>
    <col min="2" max="2" width="20.7265625" style="106" customWidth="1"/>
    <col min="3" max="3" width="10.7265625" style="106" customWidth="1"/>
    <col min="4" max="5" width="17.7265625" style="107" customWidth="1"/>
    <col min="6" max="16384" width="10.7265625" style="107"/>
  </cols>
  <sheetData>
    <row r="1" spans="1:8" ht="23.4" x14ac:dyDescent="0.35">
      <c r="A1" s="239" t="str">
        <f>Headings!E28</f>
        <v>August 2022 Gambling Tax Forecast</v>
      </c>
      <c r="B1" s="240"/>
      <c r="C1" s="240"/>
      <c r="D1" s="240"/>
      <c r="E1" s="240"/>
    </row>
    <row r="2" spans="1:8" ht="21.75" customHeight="1" x14ac:dyDescent="0.35">
      <c r="A2" s="239" t="s">
        <v>85</v>
      </c>
      <c r="B2" s="240"/>
      <c r="C2" s="240"/>
      <c r="D2" s="240"/>
      <c r="E2" s="240"/>
    </row>
    <row r="4" spans="1:8" ht="66" customHeight="1" x14ac:dyDescent="0.35">
      <c r="A4" s="21" t="s">
        <v>108</v>
      </c>
      <c r="B4" s="32" t="s">
        <v>81</v>
      </c>
      <c r="C4" s="32" t="s">
        <v>27</v>
      </c>
      <c r="D4" s="24" t="str">
        <f>Headings!E51</f>
        <v>% Change from July 2022 Forecast</v>
      </c>
      <c r="E4" s="35" t="str">
        <f>Headings!F51</f>
        <v>% Change from July 2022 Forecast</v>
      </c>
    </row>
    <row r="5" spans="1:8" s="53" customFormat="1" ht="18" customHeight="1" x14ac:dyDescent="0.35">
      <c r="A5" s="38">
        <v>2012</v>
      </c>
      <c r="B5" s="39">
        <v>1826238.149999998</v>
      </c>
      <c r="C5" s="74" t="s">
        <v>79</v>
      </c>
      <c r="D5" s="51">
        <v>0</v>
      </c>
      <c r="E5" s="42">
        <v>0</v>
      </c>
      <c r="G5" s="127"/>
    </row>
    <row r="6" spans="1:8" s="53" customFormat="1" ht="18" customHeight="1" x14ac:dyDescent="0.35">
      <c r="A6" s="43">
        <v>2013</v>
      </c>
      <c r="B6" s="44">
        <v>2100867.96</v>
      </c>
      <c r="C6" s="46">
        <v>0.15038006406776816</v>
      </c>
      <c r="D6" s="46">
        <v>0</v>
      </c>
      <c r="E6" s="47">
        <v>0</v>
      </c>
      <c r="G6" s="127"/>
    </row>
    <row r="7" spans="1:8" s="53" customFormat="1" ht="18" customHeight="1" x14ac:dyDescent="0.35">
      <c r="A7" s="43">
        <v>2014</v>
      </c>
      <c r="B7" s="44">
        <v>2521819.6599999978</v>
      </c>
      <c r="C7" s="45">
        <v>0.20037037453795903</v>
      </c>
      <c r="D7" s="46">
        <v>0</v>
      </c>
      <c r="E7" s="47">
        <v>0</v>
      </c>
      <c r="G7" s="127"/>
    </row>
    <row r="8" spans="1:8" s="53" customFormat="1" ht="18" customHeight="1" x14ac:dyDescent="0.35">
      <c r="A8" s="43">
        <v>2015</v>
      </c>
      <c r="B8" s="44">
        <v>2442050.8299999977</v>
      </c>
      <c r="C8" s="45">
        <v>-3.16314569456565E-2</v>
      </c>
      <c r="D8" s="46">
        <v>0</v>
      </c>
      <c r="E8" s="47">
        <v>0</v>
      </c>
      <c r="G8" s="127"/>
    </row>
    <row r="9" spans="1:8" s="53" customFormat="1" ht="18" customHeight="1" x14ac:dyDescent="0.35">
      <c r="A9" s="43">
        <v>2016</v>
      </c>
      <c r="B9" s="44">
        <v>2609974.069999997</v>
      </c>
      <c r="C9" s="45">
        <v>6.8763204245015475E-2</v>
      </c>
      <c r="D9" s="46">
        <v>0</v>
      </c>
      <c r="E9" s="47">
        <v>0</v>
      </c>
      <c r="G9" s="127"/>
    </row>
    <row r="10" spans="1:8" s="53" customFormat="1" ht="18" customHeight="1" x14ac:dyDescent="0.35">
      <c r="A10" s="43">
        <v>2017</v>
      </c>
      <c r="B10" s="44">
        <v>2731608.1999999997</v>
      </c>
      <c r="C10" s="45">
        <v>4.6603577942827101E-2</v>
      </c>
      <c r="D10" s="46">
        <v>0</v>
      </c>
      <c r="E10" s="47">
        <v>0</v>
      </c>
      <c r="G10" s="127"/>
    </row>
    <row r="11" spans="1:8" s="53" customFormat="1" ht="18" customHeight="1" x14ac:dyDescent="0.35">
      <c r="A11" s="43">
        <v>2018</v>
      </c>
      <c r="B11" s="44">
        <v>2316111.089999998</v>
      </c>
      <c r="C11" s="45">
        <v>-0.15210713966959166</v>
      </c>
      <c r="D11" s="46">
        <v>0</v>
      </c>
      <c r="E11" s="47">
        <v>0</v>
      </c>
      <c r="H11" s="127"/>
    </row>
    <row r="12" spans="1:8" s="53" customFormat="1" ht="18" customHeight="1" x14ac:dyDescent="0.35">
      <c r="A12" s="43">
        <v>2019</v>
      </c>
      <c r="B12" s="44">
        <v>2486780.3599999989</v>
      </c>
      <c r="C12" s="45">
        <v>7.3687860110371872E-2</v>
      </c>
      <c r="D12" s="46">
        <v>0</v>
      </c>
      <c r="E12" s="47">
        <v>0</v>
      </c>
      <c r="H12" s="127"/>
    </row>
    <row r="13" spans="1:8" s="53" customFormat="1" ht="18" customHeight="1" x14ac:dyDescent="0.35">
      <c r="A13" s="43">
        <v>2020</v>
      </c>
      <c r="B13" s="44">
        <v>1556790.9999999991</v>
      </c>
      <c r="C13" s="45">
        <v>-0.37397326075070025</v>
      </c>
      <c r="D13" s="46">
        <v>0</v>
      </c>
      <c r="E13" s="47">
        <v>0</v>
      </c>
      <c r="H13" s="127"/>
    </row>
    <row r="14" spans="1:8" s="53" customFormat="1" ht="18" customHeight="1" thickBot="1" x14ac:dyDescent="0.4">
      <c r="A14" s="48">
        <v>2021</v>
      </c>
      <c r="B14" s="49">
        <v>2443335.67</v>
      </c>
      <c r="C14" s="50">
        <v>0.56946929292371373</v>
      </c>
      <c r="D14" s="55">
        <v>0</v>
      </c>
      <c r="E14" s="77">
        <v>0</v>
      </c>
      <c r="H14" s="127"/>
    </row>
    <row r="15" spans="1:8" s="53" customFormat="1" ht="18" customHeight="1" thickTop="1" x14ac:dyDescent="0.35">
      <c r="A15" s="43">
        <v>2022</v>
      </c>
      <c r="B15" s="44">
        <v>2580250.2642234587</v>
      </c>
      <c r="C15" s="45">
        <v>5.6035933132126292E-2</v>
      </c>
      <c r="D15" s="46">
        <v>-2.4902796076422984E-2</v>
      </c>
      <c r="E15" s="47">
        <v>-65896.452064002864</v>
      </c>
      <c r="H15" s="127"/>
    </row>
    <row r="16" spans="1:8" s="53" customFormat="1" ht="18" customHeight="1" x14ac:dyDescent="0.35">
      <c r="A16" s="43">
        <v>2023</v>
      </c>
      <c r="B16" s="44">
        <v>2696330.7099937489</v>
      </c>
      <c r="C16" s="45">
        <v>4.4988056926030584E-2</v>
      </c>
      <c r="D16" s="46">
        <v>-4.5663687590469237E-4</v>
      </c>
      <c r="E16" s="47">
        <v>-1231.8065200983547</v>
      </c>
      <c r="H16" s="127"/>
    </row>
    <row r="17" spans="1:8" s="53" customFormat="1" ht="18" customHeight="1" x14ac:dyDescent="0.35">
      <c r="A17" s="43">
        <v>2024</v>
      </c>
      <c r="B17" s="44">
        <v>2708225.3440169413</v>
      </c>
      <c r="C17" s="45">
        <v>4.4114151053895601E-3</v>
      </c>
      <c r="D17" s="46">
        <v>-2.7396528092117345E-3</v>
      </c>
      <c r="E17" s="47">
        <v>-7439.9801341895945</v>
      </c>
      <c r="H17" s="127"/>
    </row>
    <row r="18" spans="1:8" s="53" customFormat="1" ht="18" customHeight="1" x14ac:dyDescent="0.35">
      <c r="A18" s="43">
        <v>2025</v>
      </c>
      <c r="B18" s="44">
        <v>2744047.1940827239</v>
      </c>
      <c r="C18" s="45">
        <v>1.3227056657202141E-2</v>
      </c>
      <c r="D18" s="46">
        <v>2.6739915624387489E-3</v>
      </c>
      <c r="E18" s="47">
        <v>7317.9907982624136</v>
      </c>
      <c r="H18" s="127"/>
    </row>
    <row r="19" spans="1:8" s="53" customFormat="1" ht="18" customHeight="1" x14ac:dyDescent="0.35">
      <c r="A19" s="43">
        <v>2026</v>
      </c>
      <c r="B19" s="44">
        <v>183564.2782652576</v>
      </c>
      <c r="C19" s="45">
        <v>-0.9331045476691886</v>
      </c>
      <c r="D19" s="46">
        <v>1.7775918209359309E-2</v>
      </c>
      <c r="E19" s="47">
        <v>3206.0334089493263</v>
      </c>
      <c r="H19" s="127"/>
    </row>
    <row r="20" spans="1:8" s="53" customFormat="1" ht="18" customHeight="1" x14ac:dyDescent="0.35">
      <c r="A20" s="43">
        <v>2027</v>
      </c>
      <c r="B20" s="44">
        <v>140928.86975222771</v>
      </c>
      <c r="C20" s="45">
        <v>-0.23226419059279091</v>
      </c>
      <c r="D20" s="46">
        <v>8.1439137257036887E-2</v>
      </c>
      <c r="E20" s="47">
        <v>10612.826160833545</v>
      </c>
      <c r="H20" s="127"/>
    </row>
    <row r="21" spans="1:8" s="53" customFormat="1" ht="18" customHeight="1" x14ac:dyDescent="0.35">
      <c r="A21" s="43">
        <v>2028</v>
      </c>
      <c r="B21" s="44">
        <v>70365.456301934842</v>
      </c>
      <c r="C21" s="45">
        <v>-0.50070233000770559</v>
      </c>
      <c r="D21" s="46">
        <v>2.6907947898937135E-2</v>
      </c>
      <c r="E21" s="47">
        <v>1843.7777562548727</v>
      </c>
      <c r="G21" s="107"/>
      <c r="H21" s="127"/>
    </row>
    <row r="22" spans="1:8" s="53" customFormat="1" ht="18" customHeight="1" x14ac:dyDescent="0.35">
      <c r="A22" s="43">
        <v>2029</v>
      </c>
      <c r="B22" s="44">
        <v>70187.134049612127</v>
      </c>
      <c r="C22" s="45">
        <v>-2.5342300284040276E-3</v>
      </c>
      <c r="D22" s="46">
        <v>2.6456890695777835E-2</v>
      </c>
      <c r="E22" s="47">
        <v>1809.0709416367026</v>
      </c>
      <c r="G22" s="167"/>
      <c r="H22" s="127"/>
    </row>
    <row r="23" spans="1:8" s="53" customFormat="1" ht="18" customHeight="1" x14ac:dyDescent="0.35">
      <c r="A23" s="43">
        <v>2030</v>
      </c>
      <c r="B23" s="44">
        <v>71017.426409674794</v>
      </c>
      <c r="C23" s="45">
        <v>1.1829694591543927E-2</v>
      </c>
      <c r="D23" s="46">
        <v>2.4854305996200532E-2</v>
      </c>
      <c r="E23" s="47">
        <v>1722.2827056700189</v>
      </c>
      <c r="G23" s="170"/>
      <c r="H23" s="127"/>
    </row>
    <row r="24" spans="1:8" s="53" customFormat="1" ht="18" customHeight="1" x14ac:dyDescent="0.35">
      <c r="A24" s="43">
        <v>2031</v>
      </c>
      <c r="B24" s="44">
        <v>71317.790890309581</v>
      </c>
      <c r="C24" s="45">
        <v>4.229447557027699E-3</v>
      </c>
      <c r="D24" s="46">
        <v>2.5727587629618354E-2</v>
      </c>
      <c r="E24" s="47">
        <v>1788.812874694544</v>
      </c>
      <c r="G24" s="170"/>
      <c r="H24" s="127"/>
    </row>
    <row r="25" spans="1:8" ht="21.75" customHeight="1" x14ac:dyDescent="0.35">
      <c r="A25" s="25" t="s">
        <v>4</v>
      </c>
      <c r="B25" s="3"/>
      <c r="C25" s="3"/>
      <c r="G25" s="127"/>
    </row>
    <row r="26" spans="1:8" s="29" customFormat="1" ht="21.75" customHeight="1" x14ac:dyDescent="0.35">
      <c r="A26" s="26" t="s">
        <v>118</v>
      </c>
      <c r="B26" s="30"/>
      <c r="C26" s="30"/>
      <c r="G26" s="127"/>
    </row>
    <row r="27" spans="1:8" ht="21.75" customHeight="1" x14ac:dyDescent="0.35">
      <c r="A27" s="118" t="s">
        <v>207</v>
      </c>
      <c r="B27" s="3"/>
      <c r="C27" s="3"/>
      <c r="G27" s="127"/>
    </row>
    <row r="28" spans="1:8" ht="21.75" customHeight="1" x14ac:dyDescent="0.35">
      <c r="A28" s="120"/>
      <c r="B28" s="3"/>
      <c r="C28" s="3"/>
    </row>
    <row r="29" spans="1:8" ht="21.75" customHeight="1" x14ac:dyDescent="0.35">
      <c r="A29" s="118"/>
    </row>
    <row r="30" spans="1:8" ht="21.75" customHeight="1" x14ac:dyDescent="0.35">
      <c r="A30" s="238" t="str">
        <f>Headings!F28</f>
        <v>Page 28</v>
      </c>
      <c r="B30" s="241"/>
      <c r="C30" s="241"/>
      <c r="D30" s="241"/>
      <c r="E30" s="240"/>
    </row>
    <row r="33" spans="1:2" ht="21.75" customHeight="1" x14ac:dyDescent="0.35">
      <c r="B33" s="7"/>
    </row>
    <row r="34" spans="1:2" ht="21.75" customHeight="1" x14ac:dyDescent="0.35">
      <c r="B34" s="7"/>
    </row>
    <row r="35" spans="1:2" ht="21.75" customHeight="1" x14ac:dyDescent="0.35">
      <c r="A35" s="6"/>
      <c r="B35" s="7"/>
    </row>
    <row r="36" spans="1:2" ht="21.75" customHeight="1" x14ac:dyDescent="0.35">
      <c r="A36" s="6"/>
      <c r="B36" s="6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</sheetData>
  <mergeCells count="3">
    <mergeCell ref="A1:E1"/>
    <mergeCell ref="A2:E2"/>
    <mergeCell ref="A30:E30"/>
  </mergeCells>
  <pageMargins left="0.75" right="0.75" top="1" bottom="1" header="0.5" footer="0.5"/>
  <pageSetup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B773C1-BE12-484D-8042-67CC3762D0A5}">
  <sheetPr>
    <pageSetUpPr fitToPage="1"/>
  </sheetPr>
  <dimension ref="A1:H39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169" customWidth="1"/>
    <col min="2" max="2" width="20.7265625" style="169" customWidth="1"/>
    <col min="3" max="3" width="10.7265625" style="169" customWidth="1"/>
    <col min="4" max="5" width="17.7265625" style="170" customWidth="1"/>
    <col min="6" max="16384" width="10.7265625" style="170"/>
  </cols>
  <sheetData>
    <row r="1" spans="1:8" ht="23.4" x14ac:dyDescent="0.35">
      <c r="A1" s="239" t="str">
        <f>Headings!E29</f>
        <v>August 2022 E-911 Tax Forecast</v>
      </c>
      <c r="B1" s="240"/>
      <c r="C1" s="240"/>
      <c r="D1" s="240"/>
      <c r="E1" s="240"/>
    </row>
    <row r="2" spans="1:8" ht="21.75" customHeight="1" x14ac:dyDescent="0.35">
      <c r="A2" s="239" t="s">
        <v>85</v>
      </c>
      <c r="B2" s="240"/>
      <c r="C2" s="240"/>
      <c r="D2" s="240"/>
      <c r="E2" s="240"/>
    </row>
    <row r="4" spans="1:8" ht="66" customHeight="1" x14ac:dyDescent="0.35">
      <c r="A4" s="21" t="s">
        <v>108</v>
      </c>
      <c r="B4" s="32" t="s">
        <v>81</v>
      </c>
      <c r="C4" s="32" t="s">
        <v>27</v>
      </c>
      <c r="D4" s="24" t="str">
        <f>Headings!E51</f>
        <v>% Change from July 2022 Forecast</v>
      </c>
      <c r="E4" s="35" t="str">
        <f>Headings!F51</f>
        <v>% Change from July 2022 Forecast</v>
      </c>
    </row>
    <row r="5" spans="1:8" s="53" customFormat="1" ht="18" customHeight="1" x14ac:dyDescent="0.35">
      <c r="A5" s="38">
        <v>2012</v>
      </c>
      <c r="B5" s="39">
        <v>23736718.556170613</v>
      </c>
      <c r="C5" s="78" t="s">
        <v>79</v>
      </c>
      <c r="D5" s="41">
        <v>0</v>
      </c>
      <c r="E5" s="42">
        <v>0</v>
      </c>
      <c r="G5" s="127"/>
    </row>
    <row r="6" spans="1:8" s="53" customFormat="1" ht="18" customHeight="1" x14ac:dyDescent="0.35">
      <c r="A6" s="43">
        <v>2013</v>
      </c>
      <c r="B6" s="44">
        <v>23317377.920000002</v>
      </c>
      <c r="C6" s="56">
        <v>-1.766632717906147E-2</v>
      </c>
      <c r="D6" s="56">
        <v>0</v>
      </c>
      <c r="E6" s="47">
        <v>0</v>
      </c>
      <c r="G6" s="127"/>
    </row>
    <row r="7" spans="1:8" s="53" customFormat="1" ht="18" customHeight="1" x14ac:dyDescent="0.35">
      <c r="A7" s="43">
        <v>2014</v>
      </c>
      <c r="B7" s="44">
        <v>24453879</v>
      </c>
      <c r="C7" s="56">
        <v>4.8740518076227923E-2</v>
      </c>
      <c r="D7" s="56">
        <v>0</v>
      </c>
      <c r="E7" s="47">
        <v>0</v>
      </c>
      <c r="G7" s="127"/>
    </row>
    <row r="8" spans="1:8" s="53" customFormat="1" ht="18" customHeight="1" x14ac:dyDescent="0.35">
      <c r="A8" s="43">
        <v>2015</v>
      </c>
      <c r="B8" s="44">
        <v>23082630</v>
      </c>
      <c r="C8" s="56">
        <v>-5.607490737972487E-2</v>
      </c>
      <c r="D8" s="56">
        <v>0</v>
      </c>
      <c r="E8" s="47">
        <v>0</v>
      </c>
      <c r="G8" s="127"/>
    </row>
    <row r="9" spans="1:8" s="53" customFormat="1" ht="18" customHeight="1" x14ac:dyDescent="0.35">
      <c r="A9" s="43">
        <v>2016</v>
      </c>
      <c r="B9" s="44">
        <v>23228850</v>
      </c>
      <c r="C9" s="56">
        <v>6.3346334451490627E-3</v>
      </c>
      <c r="D9" s="56">
        <v>0</v>
      </c>
      <c r="E9" s="47">
        <v>0</v>
      </c>
      <c r="G9" s="127"/>
    </row>
    <row r="10" spans="1:8" s="53" customFormat="1" ht="18" customHeight="1" x14ac:dyDescent="0.35">
      <c r="A10" s="43">
        <v>2017</v>
      </c>
      <c r="B10" s="44">
        <v>24263242</v>
      </c>
      <c r="C10" s="56">
        <v>4.4530486873004982E-2</v>
      </c>
      <c r="D10" s="56">
        <v>0</v>
      </c>
      <c r="E10" s="47">
        <v>0</v>
      </c>
      <c r="G10" s="127"/>
    </row>
    <row r="11" spans="1:8" s="53" customFormat="1" ht="18" customHeight="1" x14ac:dyDescent="0.35">
      <c r="A11" s="43">
        <v>2018</v>
      </c>
      <c r="B11" s="44">
        <v>24268746.920000002</v>
      </c>
      <c r="C11" s="56">
        <v>2.2688311809293538E-4</v>
      </c>
      <c r="D11" s="56">
        <v>0</v>
      </c>
      <c r="E11" s="47">
        <v>0</v>
      </c>
      <c r="H11" s="127"/>
    </row>
    <row r="12" spans="1:8" s="53" customFormat="1" ht="18" customHeight="1" x14ac:dyDescent="0.35">
      <c r="A12" s="43">
        <v>2019</v>
      </c>
      <c r="B12" s="44">
        <v>24438615</v>
      </c>
      <c r="C12" s="56">
        <v>6.999458215125598E-3</v>
      </c>
      <c r="D12" s="56">
        <v>0</v>
      </c>
      <c r="E12" s="47">
        <v>0</v>
      </c>
      <c r="H12" s="127"/>
    </row>
    <row r="13" spans="1:8" s="53" customFormat="1" ht="18" customHeight="1" x14ac:dyDescent="0.35">
      <c r="A13" s="43">
        <v>2020</v>
      </c>
      <c r="B13" s="44">
        <v>25506633.289999999</v>
      </c>
      <c r="C13" s="56">
        <v>4.3702079270858896E-2</v>
      </c>
      <c r="D13" s="56">
        <v>0</v>
      </c>
      <c r="E13" s="47">
        <v>0</v>
      </c>
      <c r="H13" s="127"/>
    </row>
    <row r="14" spans="1:8" s="53" customFormat="1" ht="18" customHeight="1" thickBot="1" x14ac:dyDescent="0.4">
      <c r="A14" s="48">
        <v>2021</v>
      </c>
      <c r="B14" s="49">
        <v>25745324</v>
      </c>
      <c r="C14" s="57">
        <v>9.357985716350159E-3</v>
      </c>
      <c r="D14" s="57">
        <v>0</v>
      </c>
      <c r="E14" s="77">
        <v>0</v>
      </c>
      <c r="H14" s="127"/>
    </row>
    <row r="15" spans="1:8" s="53" customFormat="1" ht="18" customHeight="1" thickTop="1" x14ac:dyDescent="0.35">
      <c r="A15" s="43">
        <v>2022</v>
      </c>
      <c r="B15" s="44">
        <v>25927183.543776639</v>
      </c>
      <c r="C15" s="56">
        <v>7.0637892837022154E-3</v>
      </c>
      <c r="D15" s="56">
        <v>1.5960962417784774E-3</v>
      </c>
      <c r="E15" s="47">
        <v>41316.335366517305</v>
      </c>
      <c r="H15" s="127"/>
    </row>
    <row r="16" spans="1:8" s="53" customFormat="1" ht="18" customHeight="1" x14ac:dyDescent="0.35">
      <c r="A16" s="43">
        <v>2023</v>
      </c>
      <c r="B16" s="44">
        <v>26292066.840919361</v>
      </c>
      <c r="C16" s="56">
        <v>1.4073387359125888E-2</v>
      </c>
      <c r="D16" s="56">
        <v>1.2469476963004045E-3</v>
      </c>
      <c r="E16" s="47">
        <v>32744.002120248973</v>
      </c>
      <c r="H16" s="127"/>
    </row>
    <row r="17" spans="1:8" s="53" customFormat="1" ht="18" customHeight="1" x14ac:dyDescent="0.35">
      <c r="A17" s="43">
        <v>2024</v>
      </c>
      <c r="B17" s="44">
        <v>26618624.426810287</v>
      </c>
      <c r="C17" s="56">
        <v>1.2420384744446622E-2</v>
      </c>
      <c r="D17" s="56">
        <v>1.7069035860324266E-3</v>
      </c>
      <c r="E17" s="47">
        <v>45358.003750115633</v>
      </c>
      <c r="H17" s="127"/>
    </row>
    <row r="18" spans="1:8" s="53" customFormat="1" ht="18" customHeight="1" x14ac:dyDescent="0.35">
      <c r="A18" s="43">
        <v>2025</v>
      </c>
      <c r="B18" s="44">
        <v>26967634.379075579</v>
      </c>
      <c r="C18" s="56">
        <v>1.3111494668889501E-2</v>
      </c>
      <c r="D18" s="56">
        <v>1.6874687546009071E-3</v>
      </c>
      <c r="E18" s="47">
        <v>45430.378056712449</v>
      </c>
      <c r="H18" s="127"/>
    </row>
    <row r="19" spans="1:8" s="53" customFormat="1" ht="18" customHeight="1" x14ac:dyDescent="0.35">
      <c r="A19" s="43">
        <v>2026</v>
      </c>
      <c r="B19" s="44">
        <v>27289068.776757717</v>
      </c>
      <c r="C19" s="56">
        <v>1.1919265633901555E-2</v>
      </c>
      <c r="D19" s="56">
        <v>2.8218173769833932E-3</v>
      </c>
      <c r="E19" s="47">
        <v>76788.086519066244</v>
      </c>
      <c r="H19" s="127"/>
    </row>
    <row r="20" spans="1:8" s="53" customFormat="1" ht="18" customHeight="1" x14ac:dyDescent="0.35">
      <c r="A20" s="43">
        <v>2027</v>
      </c>
      <c r="B20" s="44">
        <v>27606684.685068898</v>
      </c>
      <c r="C20" s="56">
        <v>1.1638942717667744E-2</v>
      </c>
      <c r="D20" s="56">
        <v>2.852823723022091E-3</v>
      </c>
      <c r="E20" s="47">
        <v>78532.964280020446</v>
      </c>
      <c r="H20" s="127"/>
    </row>
    <row r="21" spans="1:8" s="53" customFormat="1" ht="18" customHeight="1" x14ac:dyDescent="0.35">
      <c r="A21" s="43">
        <v>2028</v>
      </c>
      <c r="B21" s="44">
        <v>27908440.973280217</v>
      </c>
      <c r="C21" s="56">
        <v>1.0930551482501105E-2</v>
      </c>
      <c r="D21" s="56">
        <v>2.8784146859419657E-3</v>
      </c>
      <c r="E21" s="47">
        <v>80101.501022327691</v>
      </c>
      <c r="G21" s="170"/>
      <c r="H21" s="127"/>
    </row>
    <row r="22" spans="1:8" s="53" customFormat="1" ht="18" customHeight="1" x14ac:dyDescent="0.35">
      <c r="A22" s="43">
        <v>2029</v>
      </c>
      <c r="B22" s="44">
        <v>28223203.075934269</v>
      </c>
      <c r="C22" s="56">
        <v>1.1278383588513741E-2</v>
      </c>
      <c r="D22" s="56">
        <v>2.9005221265503423E-3</v>
      </c>
      <c r="E22" s="47">
        <v>81625.269104748964</v>
      </c>
      <c r="G22" s="170"/>
      <c r="H22" s="127"/>
    </row>
    <row r="23" spans="1:8" s="53" customFormat="1" ht="18" customHeight="1" x14ac:dyDescent="0.35">
      <c r="A23" s="43">
        <v>2030</v>
      </c>
      <c r="B23" s="44">
        <v>28549999.825248178</v>
      </c>
      <c r="C23" s="56">
        <v>1.1579009952721098E-2</v>
      </c>
      <c r="D23" s="56">
        <v>2.9195516597289028E-3</v>
      </c>
      <c r="E23" s="47">
        <v>83110.553819715977</v>
      </c>
      <c r="G23" s="170"/>
      <c r="H23" s="127"/>
    </row>
    <row r="24" spans="1:8" s="53" customFormat="1" ht="18" customHeight="1" x14ac:dyDescent="0.35">
      <c r="A24" s="43">
        <v>2031</v>
      </c>
      <c r="B24" s="44">
        <v>28887961.328605901</v>
      </c>
      <c r="C24" s="56">
        <v>1.1837530838050947E-2</v>
      </c>
      <c r="D24" s="56">
        <v>2.9358569944823998E-3</v>
      </c>
      <c r="E24" s="47">
        <v>84562.659447714686</v>
      </c>
      <c r="G24" s="170"/>
      <c r="H24" s="127"/>
    </row>
    <row r="25" spans="1:8" ht="21.75" customHeight="1" x14ac:dyDescent="0.35">
      <c r="A25" s="25" t="s">
        <v>4</v>
      </c>
      <c r="B25" s="3"/>
      <c r="C25" s="3"/>
      <c r="G25" s="127"/>
    </row>
    <row r="26" spans="1:8" s="29" customFormat="1" ht="21.75" customHeight="1" x14ac:dyDescent="0.35">
      <c r="A26" s="54" t="s">
        <v>143</v>
      </c>
      <c r="B26" s="30"/>
      <c r="C26" s="30"/>
      <c r="G26" s="127"/>
    </row>
    <row r="27" spans="1:8" ht="21.75" customHeight="1" x14ac:dyDescent="0.35">
      <c r="A27" s="30" t="s">
        <v>253</v>
      </c>
      <c r="B27" s="3"/>
      <c r="C27" s="3"/>
      <c r="G27" s="127"/>
    </row>
    <row r="28" spans="1:8" ht="21.75" customHeight="1" x14ac:dyDescent="0.35">
      <c r="A28" s="30"/>
      <c r="B28" s="3"/>
      <c r="C28" s="3"/>
    </row>
    <row r="29" spans="1:8" ht="21.75" customHeight="1" x14ac:dyDescent="0.35">
      <c r="A29" s="72" t="s">
        <v>254</v>
      </c>
    </row>
    <row r="30" spans="1:8" ht="21.75" customHeight="1" x14ac:dyDescent="0.35">
      <c r="A30" s="238" t="str">
        <f>Headings!F29</f>
        <v>Page 29</v>
      </c>
      <c r="B30" s="241"/>
      <c r="C30" s="241"/>
      <c r="D30" s="241"/>
      <c r="E30" s="240"/>
    </row>
    <row r="33" spans="1:2" ht="21.75" customHeight="1" x14ac:dyDescent="0.35">
      <c r="B33" s="7"/>
    </row>
    <row r="34" spans="1:2" ht="21.75" customHeight="1" x14ac:dyDescent="0.35">
      <c r="B34" s="7"/>
    </row>
    <row r="35" spans="1:2" ht="21.75" customHeight="1" x14ac:dyDescent="0.35">
      <c r="A35" s="6"/>
      <c r="B35" s="7"/>
    </row>
    <row r="36" spans="1:2" ht="21.75" customHeight="1" x14ac:dyDescent="0.35">
      <c r="A36" s="6"/>
      <c r="B36" s="6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</sheetData>
  <mergeCells count="3">
    <mergeCell ref="A1:E1"/>
    <mergeCell ref="A2:E2"/>
    <mergeCell ref="A30:E30"/>
  </mergeCells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1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" customWidth="1"/>
    <col min="2" max="2" width="20.7265625" style="2" customWidth="1"/>
    <col min="3" max="3" width="10.7265625" style="2" customWidth="1"/>
    <col min="4" max="5" width="17.7265625" style="19" customWidth="1"/>
    <col min="6" max="6" width="19.08984375" style="19" bestFit="1" customWidth="1"/>
    <col min="7" max="16384" width="10.7265625" style="19"/>
  </cols>
  <sheetData>
    <row r="1" spans="1:6" ht="23.4" x14ac:dyDescent="0.35">
      <c r="A1" s="239" t="str">
        <f>Headings!E3</f>
        <v>August 2022 Unincorporated Assessed Value Forecast</v>
      </c>
      <c r="B1" s="240"/>
      <c r="C1" s="240"/>
      <c r="D1" s="240"/>
      <c r="E1" s="240"/>
    </row>
    <row r="2" spans="1:6" ht="21.75" customHeight="1" x14ac:dyDescent="0.35">
      <c r="A2" s="239" t="s">
        <v>85</v>
      </c>
      <c r="B2" s="240"/>
      <c r="C2" s="240"/>
      <c r="D2" s="240"/>
      <c r="E2" s="240"/>
    </row>
    <row r="4" spans="1:6" ht="66" customHeight="1" x14ac:dyDescent="0.35">
      <c r="A4" s="21" t="s">
        <v>108</v>
      </c>
      <c r="B4" s="32" t="s">
        <v>81</v>
      </c>
      <c r="C4" s="32" t="s">
        <v>27</v>
      </c>
      <c r="D4" s="24" t="str">
        <f>Headings!E51</f>
        <v>% Change from July 2022 Forecast</v>
      </c>
      <c r="E4" s="35" t="str">
        <f>Headings!F51</f>
        <v>% Change from July 2022 Forecast</v>
      </c>
    </row>
    <row r="5" spans="1:6" ht="18" customHeight="1" x14ac:dyDescent="0.35">
      <c r="A5" s="38">
        <v>2012</v>
      </c>
      <c r="B5" s="39">
        <v>32758485327</v>
      </c>
      <c r="C5" s="74" t="s">
        <v>79</v>
      </c>
      <c r="D5" s="51">
        <v>0</v>
      </c>
      <c r="E5" s="42">
        <v>0</v>
      </c>
    </row>
    <row r="6" spans="1:6" ht="18" customHeight="1" x14ac:dyDescent="0.35">
      <c r="A6" s="52">
        <v>2013</v>
      </c>
      <c r="B6" s="44">
        <v>30016733777.777802</v>
      </c>
      <c r="C6" s="46">
        <v>-8.3695919449682465E-2</v>
      </c>
      <c r="D6" s="46">
        <v>0</v>
      </c>
      <c r="E6" s="47">
        <v>0</v>
      </c>
      <c r="F6" s="36"/>
    </row>
    <row r="7" spans="1:6" ht="18" customHeight="1" x14ac:dyDescent="0.35">
      <c r="A7" s="43">
        <v>2014</v>
      </c>
      <c r="B7" s="44">
        <v>31876016756</v>
      </c>
      <c r="C7" s="45">
        <v>6.1941548737014074E-2</v>
      </c>
      <c r="D7" s="46">
        <v>0</v>
      </c>
      <c r="E7" s="47">
        <v>0</v>
      </c>
    </row>
    <row r="8" spans="1:6" ht="18" customHeight="1" x14ac:dyDescent="0.35">
      <c r="A8" s="43">
        <v>2015</v>
      </c>
      <c r="B8" s="44">
        <v>36080918262</v>
      </c>
      <c r="C8" s="45">
        <v>0.13191427078819418</v>
      </c>
      <c r="D8" s="46">
        <v>0</v>
      </c>
      <c r="E8" s="47">
        <v>0</v>
      </c>
    </row>
    <row r="9" spans="1:6" ht="18" customHeight="1" x14ac:dyDescent="0.35">
      <c r="A9" s="43">
        <v>2016</v>
      </c>
      <c r="B9" s="44">
        <v>36633108444.444504</v>
      </c>
      <c r="C9" s="45">
        <v>1.5304216440246821E-2</v>
      </c>
      <c r="D9" s="46">
        <v>0</v>
      </c>
      <c r="E9" s="47">
        <v>0</v>
      </c>
    </row>
    <row r="10" spans="1:6" ht="18" customHeight="1" x14ac:dyDescent="0.35">
      <c r="A10" s="43">
        <v>2017</v>
      </c>
      <c r="B10" s="44">
        <v>39044967515</v>
      </c>
      <c r="C10" s="45">
        <v>6.5838231396966318E-2</v>
      </c>
      <c r="D10" s="46">
        <v>0</v>
      </c>
      <c r="E10" s="47">
        <v>0</v>
      </c>
    </row>
    <row r="11" spans="1:6" ht="18" customHeight="1" x14ac:dyDescent="0.35">
      <c r="A11" s="43">
        <v>2018</v>
      </c>
      <c r="B11" s="44">
        <v>43501122097</v>
      </c>
      <c r="C11" s="45">
        <v>0.11412878190481446</v>
      </c>
      <c r="D11" s="46">
        <v>0</v>
      </c>
      <c r="E11" s="47">
        <v>0</v>
      </c>
    </row>
    <row r="12" spans="1:6" ht="18" customHeight="1" x14ac:dyDescent="0.35">
      <c r="A12" s="43">
        <v>2019</v>
      </c>
      <c r="B12" s="44">
        <v>48607292257</v>
      </c>
      <c r="C12" s="45">
        <v>0.11738019420772927</v>
      </c>
      <c r="D12" s="46">
        <v>0</v>
      </c>
      <c r="E12" s="47">
        <v>0</v>
      </c>
    </row>
    <row r="13" spans="1:6" ht="18" customHeight="1" x14ac:dyDescent="0.35">
      <c r="A13" s="43">
        <v>2020</v>
      </c>
      <c r="B13" s="44">
        <v>50973173419</v>
      </c>
      <c r="C13" s="45">
        <v>4.8673379078409518E-2</v>
      </c>
      <c r="D13" s="46">
        <v>0</v>
      </c>
      <c r="E13" s="47">
        <v>0</v>
      </c>
      <c r="F13" s="197"/>
    </row>
    <row r="14" spans="1:6" ht="18" customHeight="1" x14ac:dyDescent="0.35">
      <c r="A14" s="43">
        <v>2021</v>
      </c>
      <c r="B14" s="44">
        <v>51792407262.999985</v>
      </c>
      <c r="C14" s="45">
        <v>1.6071862688749494E-2</v>
      </c>
      <c r="D14" s="46">
        <v>0</v>
      </c>
      <c r="E14" s="47">
        <v>0</v>
      </c>
      <c r="F14" s="197"/>
    </row>
    <row r="15" spans="1:6" ht="18" customHeight="1" thickBot="1" x14ac:dyDescent="0.4">
      <c r="A15" s="48">
        <v>2022</v>
      </c>
      <c r="B15" s="49">
        <v>60221044122</v>
      </c>
      <c r="C15" s="50">
        <v>0.16273885120264242</v>
      </c>
      <c r="D15" s="55">
        <v>0</v>
      </c>
      <c r="E15" s="77">
        <v>0</v>
      </c>
      <c r="F15" s="197"/>
    </row>
    <row r="16" spans="1:6" ht="18" customHeight="1" thickTop="1" x14ac:dyDescent="0.35">
      <c r="A16" s="43">
        <v>2023</v>
      </c>
      <c r="B16" s="44">
        <v>77353619021.1819</v>
      </c>
      <c r="C16" s="45">
        <v>0.28449481653744724</v>
      </c>
      <c r="D16" s="46">
        <v>1.0434196991190969E-2</v>
      </c>
      <c r="E16" s="47">
        <v>798788185.56611633</v>
      </c>
      <c r="F16" s="197"/>
    </row>
    <row r="17" spans="1:6" ht="18" customHeight="1" x14ac:dyDescent="0.35">
      <c r="A17" s="43">
        <v>2024</v>
      </c>
      <c r="B17" s="44">
        <v>79496336669.578781</v>
      </c>
      <c r="C17" s="45">
        <v>2.770028959873394E-2</v>
      </c>
      <c r="D17" s="46">
        <v>1.1105605882386405E-2</v>
      </c>
      <c r="E17" s="47">
        <v>873158035.13459778</v>
      </c>
      <c r="F17" s="197"/>
    </row>
    <row r="18" spans="1:6" ht="18" customHeight="1" x14ac:dyDescent="0.35">
      <c r="A18" s="43">
        <v>2025</v>
      </c>
      <c r="B18" s="44">
        <v>81688324194.456207</v>
      </c>
      <c r="C18" s="45">
        <v>2.7573440698132723E-2</v>
      </c>
      <c r="D18" s="46">
        <v>5.3138324561186057E-3</v>
      </c>
      <c r="E18" s="47">
        <v>431783642.4571228</v>
      </c>
      <c r="F18" s="197"/>
    </row>
    <row r="19" spans="1:6" s="134" customFormat="1" ht="18" customHeight="1" x14ac:dyDescent="0.35">
      <c r="A19" s="43">
        <v>2026</v>
      </c>
      <c r="B19" s="44">
        <v>77631924490.073608</v>
      </c>
      <c r="C19" s="45">
        <v>-4.9657031704145149E-2</v>
      </c>
      <c r="D19" s="46">
        <v>4.7580904966533222E-3</v>
      </c>
      <c r="E19" s="47">
        <v>367630502.95075989</v>
      </c>
      <c r="F19" s="197"/>
    </row>
    <row r="20" spans="1:6" s="154" customFormat="1" ht="18" customHeight="1" x14ac:dyDescent="0.35">
      <c r="A20" s="43">
        <v>2027</v>
      </c>
      <c r="B20" s="44">
        <v>74569116018.139221</v>
      </c>
      <c r="C20" s="45">
        <v>-3.9452950471761339E-2</v>
      </c>
      <c r="D20" s="46">
        <v>4.5949665101063797E-3</v>
      </c>
      <c r="E20" s="47">
        <v>341075360.93069458</v>
      </c>
      <c r="F20" s="197"/>
    </row>
    <row r="21" spans="1:6" s="156" customFormat="1" ht="18" customHeight="1" x14ac:dyDescent="0.35">
      <c r="A21" s="43">
        <v>2028</v>
      </c>
      <c r="B21" s="44">
        <v>71047845410.962372</v>
      </c>
      <c r="C21" s="45">
        <v>-4.7221568327567187E-2</v>
      </c>
      <c r="D21" s="46">
        <v>4.6464703907318494E-3</v>
      </c>
      <c r="E21" s="47">
        <v>328594903.53749084</v>
      </c>
      <c r="F21" s="197"/>
    </row>
    <row r="22" spans="1:6" s="166" customFormat="1" ht="18" customHeight="1" x14ac:dyDescent="0.35">
      <c r="A22" s="43">
        <v>2029</v>
      </c>
      <c r="B22" s="44">
        <v>74319175297.602768</v>
      </c>
      <c r="C22" s="45">
        <v>4.6044040712537093E-2</v>
      </c>
      <c r="D22" s="46">
        <v>4.5786751541625481E-3</v>
      </c>
      <c r="E22" s="47">
        <v>338732415.71722412</v>
      </c>
      <c r="F22" s="197"/>
    </row>
    <row r="23" spans="1:6" s="170" customFormat="1" ht="18" customHeight="1" x14ac:dyDescent="0.35">
      <c r="A23" s="43">
        <v>2030</v>
      </c>
      <c r="B23" s="44">
        <v>78209307386.354874</v>
      </c>
      <c r="C23" s="45">
        <v>5.234358526146865E-2</v>
      </c>
      <c r="D23" s="46">
        <v>4.9937779148696571E-3</v>
      </c>
      <c r="E23" s="47">
        <v>388619233.81610107</v>
      </c>
      <c r="F23" s="197"/>
    </row>
    <row r="24" spans="1:6" s="170" customFormat="1" ht="18" customHeight="1" x14ac:dyDescent="0.35">
      <c r="A24" s="43">
        <v>2031</v>
      </c>
      <c r="B24" s="44">
        <v>81687342857.5</v>
      </c>
      <c r="C24" s="45">
        <v>4.4470863985070164E-2</v>
      </c>
      <c r="D24" s="46">
        <v>4.230085781398385E-3</v>
      </c>
      <c r="E24" s="47">
        <v>344088941.8014679</v>
      </c>
      <c r="F24" s="197"/>
    </row>
    <row r="25" spans="1:6" s="99" customFormat="1" ht="21.75" customHeight="1" x14ac:dyDescent="0.35">
      <c r="A25" s="25" t="s">
        <v>4</v>
      </c>
      <c r="B25" s="96"/>
      <c r="C25" s="45"/>
      <c r="D25" s="45"/>
      <c r="E25" s="71"/>
    </row>
    <row r="26" spans="1:6" ht="21.75" customHeight="1" x14ac:dyDescent="0.35">
      <c r="A26" s="26" t="s">
        <v>138</v>
      </c>
      <c r="B26" s="3"/>
      <c r="C26" s="3"/>
    </row>
    <row r="27" spans="1:6" ht="21.75" customHeight="1" x14ac:dyDescent="0.35">
      <c r="A27" s="30" t="s">
        <v>170</v>
      </c>
      <c r="B27" s="3"/>
      <c r="C27" s="3"/>
    </row>
    <row r="28" spans="1:6" ht="21.75" customHeight="1" x14ac:dyDescent="0.35">
      <c r="A28" s="118"/>
      <c r="B28" s="3"/>
      <c r="C28" s="3"/>
    </row>
    <row r="29" spans="1:6" ht="21.75" customHeight="1" x14ac:dyDescent="0.35">
      <c r="A29" s="116"/>
      <c r="B29" s="3"/>
      <c r="C29" s="3"/>
    </row>
    <row r="30" spans="1:6" ht="21.75" customHeight="1" x14ac:dyDescent="0.35">
      <c r="A30" s="238" t="str">
        <f>Headings!F3</f>
        <v>Page 3</v>
      </c>
      <c r="B30" s="241"/>
      <c r="C30" s="241"/>
      <c r="D30" s="241"/>
      <c r="E30" s="240"/>
    </row>
    <row r="32" spans="1:6" ht="21.75" customHeight="1" x14ac:dyDescent="0.35">
      <c r="A32" s="3"/>
      <c r="B32" s="3"/>
      <c r="C32" s="3"/>
    </row>
    <row r="35" spans="1:2" ht="21.75" customHeight="1" x14ac:dyDescent="0.35">
      <c r="B35" s="7"/>
    </row>
    <row r="36" spans="1:2" ht="21.75" customHeight="1" x14ac:dyDescent="0.35">
      <c r="B36" s="7"/>
    </row>
    <row r="37" spans="1:2" ht="21.75" customHeight="1" x14ac:dyDescent="0.35">
      <c r="A37" s="6"/>
      <c r="B37" s="7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  <row r="40" spans="1:2" ht="21.75" customHeight="1" x14ac:dyDescent="0.35">
      <c r="A40" s="6"/>
      <c r="B40" s="6"/>
    </row>
    <row r="41" spans="1:2" ht="21.75" customHeight="1" x14ac:dyDescent="0.35">
      <c r="A41" s="6"/>
      <c r="B41" s="6"/>
    </row>
  </sheetData>
  <mergeCells count="3">
    <mergeCell ref="A2:E2"/>
    <mergeCell ref="A1:E1"/>
    <mergeCell ref="A30:E30"/>
  </mergeCells>
  <phoneticPr fontId="4"/>
  <pageMargins left="0.75" right="0.75" top="1" bottom="1" header="0.5" footer="0.5"/>
  <pageSetup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330577-98A9-4B1D-A4B2-E54E50772271}">
  <sheetPr>
    <pageSetUpPr fitToPage="1"/>
  </sheetPr>
  <dimension ref="A1:I38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169" customWidth="1"/>
    <col min="2" max="2" width="20.7265625" style="169" customWidth="1"/>
    <col min="3" max="3" width="10.7265625" style="169" customWidth="1"/>
    <col min="4" max="5" width="17.7265625" style="170" customWidth="1"/>
    <col min="6" max="16384" width="10.7265625" style="170"/>
  </cols>
  <sheetData>
    <row r="1" spans="1:8" ht="20.399999999999999" x14ac:dyDescent="0.35">
      <c r="A1" s="247" t="str">
        <f>Headings!E30</f>
        <v>August 2022 Penalties and Interest on Delinquent Property Taxes Forecast</v>
      </c>
      <c r="B1" s="248"/>
      <c r="C1" s="248"/>
      <c r="D1" s="248"/>
      <c r="E1" s="248"/>
    </row>
    <row r="2" spans="1:8" ht="21.75" customHeight="1" x14ac:dyDescent="0.35">
      <c r="A2" s="239" t="s">
        <v>85</v>
      </c>
      <c r="B2" s="240"/>
      <c r="C2" s="240"/>
      <c r="D2" s="240"/>
      <c r="E2" s="240"/>
    </row>
    <row r="4" spans="1:8" ht="66" customHeight="1" x14ac:dyDescent="0.35">
      <c r="A4" s="21" t="s">
        <v>108</v>
      </c>
      <c r="B4" s="32" t="s">
        <v>81</v>
      </c>
      <c r="C4" s="32" t="s">
        <v>27</v>
      </c>
      <c r="D4" s="24" t="str">
        <f>Headings!E51</f>
        <v>% Change from July 2022 Forecast</v>
      </c>
      <c r="E4" s="35" t="str">
        <f>Headings!F51</f>
        <v>% Change from July 2022 Forecast</v>
      </c>
    </row>
    <row r="5" spans="1:8" s="53" customFormat="1" ht="18" customHeight="1" x14ac:dyDescent="0.35">
      <c r="A5" s="38">
        <v>2013</v>
      </c>
      <c r="B5" s="39">
        <v>20868553</v>
      </c>
      <c r="C5" s="78" t="s">
        <v>79</v>
      </c>
      <c r="D5" s="41">
        <v>0</v>
      </c>
      <c r="E5" s="42">
        <v>0</v>
      </c>
      <c r="G5" s="127"/>
    </row>
    <row r="6" spans="1:8" s="53" customFormat="1" ht="18" customHeight="1" x14ac:dyDescent="0.35">
      <c r="A6" s="43">
        <v>2014</v>
      </c>
      <c r="B6" s="44">
        <v>20992713.189999968</v>
      </c>
      <c r="C6" s="56">
        <v>5.9496310069973024E-3</v>
      </c>
      <c r="D6" s="56">
        <v>0</v>
      </c>
      <c r="E6" s="47">
        <v>0</v>
      </c>
      <c r="G6" s="127"/>
    </row>
    <row r="7" spans="1:8" s="53" customFormat="1" ht="18" customHeight="1" x14ac:dyDescent="0.35">
      <c r="A7" s="43">
        <v>2015</v>
      </c>
      <c r="B7" s="44">
        <v>20035786.429999992</v>
      </c>
      <c r="C7" s="56">
        <v>-4.5583758104017491E-2</v>
      </c>
      <c r="D7" s="56">
        <v>0</v>
      </c>
      <c r="E7" s="47">
        <v>0</v>
      </c>
      <c r="G7" s="127"/>
    </row>
    <row r="8" spans="1:8" s="53" customFormat="1" ht="18" customHeight="1" x14ac:dyDescent="0.35">
      <c r="A8" s="43">
        <v>2016</v>
      </c>
      <c r="B8" s="44">
        <v>17563229.40999997</v>
      </c>
      <c r="C8" s="56">
        <v>-0.12340703613699</v>
      </c>
      <c r="D8" s="56">
        <v>0</v>
      </c>
      <c r="E8" s="47">
        <v>0</v>
      </c>
      <c r="G8" s="127"/>
    </row>
    <row r="9" spans="1:8" s="53" customFormat="1" ht="18" customHeight="1" x14ac:dyDescent="0.35">
      <c r="A9" s="43">
        <v>2017</v>
      </c>
      <c r="B9" s="44">
        <v>19839056.089999989</v>
      </c>
      <c r="C9" s="56">
        <v>0.12957905558668115</v>
      </c>
      <c r="D9" s="56">
        <v>0</v>
      </c>
      <c r="E9" s="47">
        <v>0</v>
      </c>
      <c r="G9" s="127"/>
    </row>
    <row r="10" spans="1:8" s="53" customFormat="1" ht="18" customHeight="1" x14ac:dyDescent="0.35">
      <c r="A10" s="43">
        <v>2018</v>
      </c>
      <c r="B10" s="44">
        <v>20836238.569999989</v>
      </c>
      <c r="C10" s="56">
        <v>5.0263605056423799E-2</v>
      </c>
      <c r="D10" s="56">
        <v>0</v>
      </c>
      <c r="E10" s="47">
        <v>0</v>
      </c>
      <c r="H10" s="127"/>
    </row>
    <row r="11" spans="1:8" s="53" customFormat="1" ht="18" customHeight="1" x14ac:dyDescent="0.35">
      <c r="A11" s="43">
        <v>2019</v>
      </c>
      <c r="B11" s="44">
        <v>21270217.999999989</v>
      </c>
      <c r="C11" s="56">
        <v>2.082810813199476E-2</v>
      </c>
      <c r="D11" s="56">
        <v>0</v>
      </c>
      <c r="E11" s="47">
        <v>0</v>
      </c>
      <c r="H11" s="127"/>
    </row>
    <row r="12" spans="1:8" s="53" customFormat="1" ht="18" customHeight="1" x14ac:dyDescent="0.35">
      <c r="A12" s="43">
        <v>2020</v>
      </c>
      <c r="B12" s="44">
        <v>20379664.999999978</v>
      </c>
      <c r="C12" s="56">
        <v>-4.1868541262718217E-2</v>
      </c>
      <c r="D12" s="56">
        <v>0</v>
      </c>
      <c r="E12" s="47">
        <v>0</v>
      </c>
      <c r="H12" s="127"/>
    </row>
    <row r="13" spans="1:8" s="53" customFormat="1" ht="18" customHeight="1" thickBot="1" x14ac:dyDescent="0.4">
      <c r="A13" s="48">
        <v>2021</v>
      </c>
      <c r="B13" s="49">
        <v>28056271.57999998</v>
      </c>
      <c r="C13" s="57">
        <v>0.37667972363628199</v>
      </c>
      <c r="D13" s="57">
        <v>0</v>
      </c>
      <c r="E13" s="77">
        <v>0</v>
      </c>
      <c r="H13" s="127"/>
    </row>
    <row r="14" spans="1:8" s="53" customFormat="1" ht="18" customHeight="1" thickTop="1" x14ac:dyDescent="0.35">
      <c r="A14" s="43">
        <v>2022</v>
      </c>
      <c r="B14" s="44">
        <v>22257688.356357899</v>
      </c>
      <c r="C14" s="56">
        <v>-0.20667689956977831</v>
      </c>
      <c r="D14" s="56">
        <v>-2.7493192580790526E-2</v>
      </c>
      <c r="E14" s="47">
        <v>-629234.5798673518</v>
      </c>
      <c r="H14" s="127"/>
    </row>
    <row r="15" spans="1:8" s="53" customFormat="1" ht="18" customHeight="1" x14ac:dyDescent="0.35">
      <c r="A15" s="43">
        <v>2023</v>
      </c>
      <c r="B15" s="44">
        <v>18207593.107853208</v>
      </c>
      <c r="C15" s="56">
        <v>-0.18196387619686405</v>
      </c>
      <c r="D15" s="56">
        <v>6.828689419902112E-4</v>
      </c>
      <c r="E15" s="47">
        <v>12424.915253013372</v>
      </c>
      <c r="H15" s="127"/>
    </row>
    <row r="16" spans="1:8" s="53" customFormat="1" ht="18" customHeight="1" x14ac:dyDescent="0.35">
      <c r="A16" s="43">
        <v>2024</v>
      </c>
      <c r="B16" s="44">
        <v>16668782.189213874</v>
      </c>
      <c r="C16" s="56">
        <v>-8.4514790588967048E-2</v>
      </c>
      <c r="D16" s="56">
        <v>1.5175651128886969E-3</v>
      </c>
      <c r="E16" s="47">
        <v>25257.632223194465</v>
      </c>
      <c r="H16" s="127"/>
    </row>
    <row r="17" spans="1:9" s="53" customFormat="1" ht="18" customHeight="1" x14ac:dyDescent="0.35">
      <c r="A17" s="43">
        <v>2025</v>
      </c>
      <c r="B17" s="44">
        <v>16871632.882183611</v>
      </c>
      <c r="C17" s="56">
        <v>1.2169496887481035E-2</v>
      </c>
      <c r="D17" s="56">
        <v>-2.7652629194840905E-4</v>
      </c>
      <c r="E17" s="47">
        <v>-4666.7405564859509</v>
      </c>
      <c r="H17" s="127"/>
    </row>
    <row r="18" spans="1:9" s="53" customFormat="1" ht="18" customHeight="1" x14ac:dyDescent="0.35">
      <c r="A18" s="43">
        <v>2026</v>
      </c>
      <c r="B18" s="44">
        <v>17105729.512767918</v>
      </c>
      <c r="C18" s="56">
        <v>1.3875161474827591E-2</v>
      </c>
      <c r="D18" s="56">
        <v>-1.1233175835004827E-3</v>
      </c>
      <c r="E18" s="47">
        <v>-19236.775748744607</v>
      </c>
      <c r="H18" s="127"/>
    </row>
    <row r="19" spans="1:9" s="53" customFormat="1" ht="18" customHeight="1" x14ac:dyDescent="0.35">
      <c r="A19" s="43">
        <v>2027</v>
      </c>
      <c r="B19" s="44">
        <v>17363286.101864688</v>
      </c>
      <c r="C19" s="56">
        <v>1.5056743935096595E-2</v>
      </c>
      <c r="D19" s="56">
        <v>-1.0662664206799732E-3</v>
      </c>
      <c r="E19" s="47">
        <v>-18533.650732506067</v>
      </c>
      <c r="H19" s="127"/>
    </row>
    <row r="20" spans="1:9" s="53" customFormat="1" ht="18" customHeight="1" x14ac:dyDescent="0.35">
      <c r="A20" s="43">
        <v>2028</v>
      </c>
      <c r="B20" s="44">
        <v>17677884.979959227</v>
      </c>
      <c r="C20" s="56">
        <v>1.8118625486494455E-2</v>
      </c>
      <c r="D20" s="56">
        <v>-1.9384285974616278E-3</v>
      </c>
      <c r="E20" s="47">
        <v>-34333.871546257287</v>
      </c>
      <c r="G20" s="170"/>
      <c r="H20" s="127"/>
    </row>
    <row r="21" spans="1:9" s="53" customFormat="1" ht="18" customHeight="1" x14ac:dyDescent="0.35">
      <c r="A21" s="43">
        <v>2029</v>
      </c>
      <c r="B21" s="44">
        <v>17988951.963283803</v>
      </c>
      <c r="C21" s="56">
        <v>1.759639140526259E-2</v>
      </c>
      <c r="D21" s="56">
        <v>-1.2021313265005995E-3</v>
      </c>
      <c r="E21" s="47">
        <v>-21651.11016375944</v>
      </c>
      <c r="G21" s="170"/>
      <c r="H21" s="127"/>
    </row>
    <row r="22" spans="1:9" s="53" customFormat="1" ht="18" customHeight="1" x14ac:dyDescent="0.35">
      <c r="A22" s="43">
        <v>2030</v>
      </c>
      <c r="B22" s="44">
        <v>18184064.642903421</v>
      </c>
      <c r="C22" s="56">
        <v>1.0846250521867606E-2</v>
      </c>
      <c r="D22" s="56">
        <v>-1.3202957457003617E-4</v>
      </c>
      <c r="E22" s="47">
        <v>-2401.1513417474926</v>
      </c>
      <c r="G22" s="170"/>
      <c r="H22" s="127"/>
    </row>
    <row r="23" spans="1:9" s="53" customFormat="1" ht="18" customHeight="1" x14ac:dyDescent="0.35">
      <c r="A23" s="43">
        <v>2031</v>
      </c>
      <c r="B23" s="44">
        <v>18319550.800384901</v>
      </c>
      <c r="C23" s="56">
        <v>7.45081807297443E-3</v>
      </c>
      <c r="D23" s="56">
        <v>-9.5736757357101077E-4</v>
      </c>
      <c r="E23" s="47">
        <v>-17555.350822295994</v>
      </c>
      <c r="G23" s="170"/>
      <c r="H23" s="127"/>
    </row>
    <row r="24" spans="1:9" ht="21.75" customHeight="1" x14ac:dyDescent="0.35">
      <c r="A24" s="25" t="s">
        <v>4</v>
      </c>
      <c r="B24" s="3"/>
      <c r="C24" s="3"/>
      <c r="G24" s="127"/>
    </row>
    <row r="25" spans="1:9" s="29" customFormat="1" ht="21.75" customHeight="1" x14ac:dyDescent="0.35">
      <c r="A25" s="30" t="s">
        <v>255</v>
      </c>
      <c r="B25" s="30"/>
      <c r="C25" s="30"/>
      <c r="G25" s="127"/>
      <c r="I25" s="198"/>
    </row>
    <row r="26" spans="1:9" ht="21.75" customHeight="1" x14ac:dyDescent="0.35">
      <c r="A26" s="30" t="s">
        <v>252</v>
      </c>
      <c r="B26" s="3"/>
      <c r="C26" s="3"/>
      <c r="G26" s="127"/>
    </row>
    <row r="27" spans="1:9" ht="21.75" customHeight="1" x14ac:dyDescent="0.35">
      <c r="A27" s="72" t="s">
        <v>288</v>
      </c>
      <c r="B27" s="3"/>
      <c r="C27" s="3"/>
    </row>
    <row r="28" spans="1:9" ht="21.75" customHeight="1" x14ac:dyDescent="0.35">
      <c r="A28" s="30" t="s">
        <v>277</v>
      </c>
    </row>
    <row r="29" spans="1:9" ht="21.75" customHeight="1" x14ac:dyDescent="0.35">
      <c r="A29" s="87" t="s">
        <v>289</v>
      </c>
      <c r="B29" s="170"/>
      <c r="C29" s="170"/>
    </row>
    <row r="30" spans="1:9" ht="21.75" customHeight="1" x14ac:dyDescent="0.35">
      <c r="A30" s="238" t="str">
        <f>Headings!F30</f>
        <v>Page 30</v>
      </c>
      <c r="B30" s="241"/>
      <c r="C30" s="241"/>
      <c r="D30" s="241"/>
      <c r="E30" s="240"/>
    </row>
    <row r="32" spans="1:9" ht="21.75" customHeight="1" x14ac:dyDescent="0.35">
      <c r="B32" s="7"/>
    </row>
    <row r="33" spans="1:2" ht="21.75" customHeight="1" x14ac:dyDescent="0.35">
      <c r="B33" s="7"/>
    </row>
    <row r="34" spans="1:2" ht="21.75" customHeight="1" x14ac:dyDescent="0.35">
      <c r="A34" s="6"/>
      <c r="B34" s="7"/>
    </row>
    <row r="35" spans="1:2" ht="21.75" customHeight="1" x14ac:dyDescent="0.35">
      <c r="A35" s="6"/>
      <c r="B35" s="6"/>
    </row>
    <row r="36" spans="1:2" ht="21.75" customHeight="1" x14ac:dyDescent="0.35">
      <c r="A36" s="6"/>
      <c r="B36" s="6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</sheetData>
  <mergeCells count="3">
    <mergeCell ref="A1:E1"/>
    <mergeCell ref="A2:E2"/>
    <mergeCell ref="A30:E30"/>
  </mergeCells>
  <pageMargins left="0.75" right="0.75" top="1" bottom="1" header="0.5" footer="0.5"/>
  <pageSetup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E39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" customWidth="1"/>
    <col min="2" max="2" width="20.7265625" style="2" customWidth="1"/>
    <col min="3" max="3" width="10.7265625" style="2" customWidth="1"/>
    <col min="4" max="5" width="17.7265625" style="19" customWidth="1"/>
    <col min="6" max="16384" width="10.7265625" style="19"/>
  </cols>
  <sheetData>
    <row r="1" spans="1:5" ht="23.4" x14ac:dyDescent="0.35">
      <c r="A1" s="239" t="str">
        <f>Headings!E31</f>
        <v>August 2022 Current Expense Property Tax Forecast</v>
      </c>
      <c r="B1" s="240"/>
      <c r="C1" s="240"/>
      <c r="D1" s="240"/>
      <c r="E1" s="240"/>
    </row>
    <row r="2" spans="1:5" ht="21.75" customHeight="1" x14ac:dyDescent="0.35">
      <c r="A2" s="239" t="s">
        <v>85</v>
      </c>
      <c r="B2" s="240"/>
      <c r="C2" s="240"/>
      <c r="D2" s="240"/>
      <c r="E2" s="240"/>
    </row>
    <row r="4" spans="1:5" s="22" customFormat="1" ht="66" customHeight="1" x14ac:dyDescent="0.35">
      <c r="A4" s="21" t="s">
        <v>108</v>
      </c>
      <c r="B4" s="32" t="s">
        <v>81</v>
      </c>
      <c r="C4" s="32" t="s">
        <v>27</v>
      </c>
      <c r="D4" s="21" t="str">
        <f>Headings!E51</f>
        <v>% Change from July 2022 Forecast</v>
      </c>
      <c r="E4" s="33" t="str">
        <f>Headings!F51</f>
        <v>% Change from July 2022 Forecast</v>
      </c>
    </row>
    <row r="5" spans="1:5" s="53" customFormat="1" ht="18" customHeight="1" x14ac:dyDescent="0.35">
      <c r="A5" s="38">
        <v>2013</v>
      </c>
      <c r="B5" s="39">
        <v>313137887</v>
      </c>
      <c r="C5" s="78" t="s">
        <v>79</v>
      </c>
      <c r="D5" s="51">
        <v>0</v>
      </c>
      <c r="E5" s="42">
        <v>0</v>
      </c>
    </row>
    <row r="6" spans="1:5" s="53" customFormat="1" ht="18" customHeight="1" x14ac:dyDescent="0.35">
      <c r="A6" s="43">
        <v>2014</v>
      </c>
      <c r="B6" s="69">
        <v>320290885</v>
      </c>
      <c r="C6" s="56">
        <v>2.2842965661322268E-2</v>
      </c>
      <c r="D6" s="46">
        <v>0</v>
      </c>
      <c r="E6" s="47">
        <v>0</v>
      </c>
    </row>
    <row r="7" spans="1:5" s="53" customFormat="1" ht="18" customHeight="1" x14ac:dyDescent="0.35">
      <c r="A7" s="43">
        <v>2015</v>
      </c>
      <c r="B7" s="69">
        <v>327660659</v>
      </c>
      <c r="C7" s="56">
        <v>2.3009627638950869E-2</v>
      </c>
      <c r="D7" s="46">
        <v>0</v>
      </c>
      <c r="E7" s="47">
        <v>0</v>
      </c>
    </row>
    <row r="8" spans="1:5" s="53" customFormat="1" ht="18" customHeight="1" x14ac:dyDescent="0.35">
      <c r="A8" s="43">
        <v>2016</v>
      </c>
      <c r="B8" s="69">
        <v>336385866</v>
      </c>
      <c r="C8" s="56">
        <v>2.6628790366926447E-2</v>
      </c>
      <c r="D8" s="46">
        <v>0</v>
      </c>
      <c r="E8" s="47">
        <v>0</v>
      </c>
    </row>
    <row r="9" spans="1:5" s="53" customFormat="1" ht="18" customHeight="1" x14ac:dyDescent="0.35">
      <c r="A9" s="43">
        <v>2017</v>
      </c>
      <c r="B9" s="69">
        <v>346643924</v>
      </c>
      <c r="C9" s="56">
        <v>3.0494913838026605E-2</v>
      </c>
      <c r="D9" s="46">
        <v>0</v>
      </c>
      <c r="E9" s="47">
        <v>0</v>
      </c>
    </row>
    <row r="10" spans="1:5" s="53" customFormat="1" ht="18" customHeight="1" x14ac:dyDescent="0.35">
      <c r="A10" s="43">
        <v>2018</v>
      </c>
      <c r="B10" s="69">
        <v>358276382</v>
      </c>
      <c r="C10" s="56">
        <v>3.3557368800152476E-2</v>
      </c>
      <c r="D10" s="46">
        <v>0</v>
      </c>
      <c r="E10" s="47">
        <v>0</v>
      </c>
    </row>
    <row r="11" spans="1:5" s="53" customFormat="1" ht="18" customHeight="1" x14ac:dyDescent="0.35">
      <c r="A11" s="43">
        <v>2019</v>
      </c>
      <c r="B11" s="69">
        <v>369308535</v>
      </c>
      <c r="C11" s="56">
        <v>3.0792297662534773E-2</v>
      </c>
      <c r="D11" s="46">
        <v>0</v>
      </c>
      <c r="E11" s="47">
        <v>0</v>
      </c>
    </row>
    <row r="12" spans="1:5" s="53" customFormat="1" ht="18" customHeight="1" x14ac:dyDescent="0.35">
      <c r="A12" s="43">
        <v>2020</v>
      </c>
      <c r="B12" s="69">
        <v>379849947.59997839</v>
      </c>
      <c r="C12" s="56">
        <v>2.8543647386807258E-2</v>
      </c>
      <c r="D12" s="46">
        <v>0</v>
      </c>
      <c r="E12" s="47">
        <v>0</v>
      </c>
    </row>
    <row r="13" spans="1:5" s="53" customFormat="1" ht="18" customHeight="1" x14ac:dyDescent="0.35">
      <c r="A13" s="43">
        <v>2021</v>
      </c>
      <c r="B13" s="69">
        <v>389618952</v>
      </c>
      <c r="C13" s="56">
        <v>2.5718061728704944E-2</v>
      </c>
      <c r="D13" s="46">
        <v>0</v>
      </c>
      <c r="E13" s="47">
        <v>0</v>
      </c>
    </row>
    <row r="14" spans="1:5" s="53" customFormat="1" ht="18" customHeight="1" thickBot="1" x14ac:dyDescent="0.4">
      <c r="A14" s="48">
        <v>2022</v>
      </c>
      <c r="B14" s="68">
        <v>401631676</v>
      </c>
      <c r="C14" s="57">
        <v>3.0831980678393656E-2</v>
      </c>
      <c r="D14" s="55">
        <v>0</v>
      </c>
      <c r="E14" s="77">
        <v>0</v>
      </c>
    </row>
    <row r="15" spans="1:5" s="53" customFormat="1" ht="18" customHeight="1" thickTop="1" x14ac:dyDescent="0.35">
      <c r="A15" s="43">
        <v>2023</v>
      </c>
      <c r="B15" s="69">
        <v>410236431.79320627</v>
      </c>
      <c r="C15" s="56">
        <v>2.1424494897674062E-2</v>
      </c>
      <c r="D15" s="46">
        <v>1.3963876621763127E-3</v>
      </c>
      <c r="E15" s="47">
        <v>572050.28796696663</v>
      </c>
    </row>
    <row r="16" spans="1:5" s="53" customFormat="1" ht="18" customHeight="1" x14ac:dyDescent="0.35">
      <c r="A16" s="43">
        <v>2024</v>
      </c>
      <c r="B16" s="69">
        <v>419255637.07762104</v>
      </c>
      <c r="C16" s="56">
        <v>2.1985383514063983E-2</v>
      </c>
      <c r="D16" s="46">
        <v>1.3893734542602676E-3</v>
      </c>
      <c r="E16" s="47">
        <v>581694.46186083555</v>
      </c>
    </row>
    <row r="17" spans="1:5" s="53" customFormat="1" ht="18" customHeight="1" x14ac:dyDescent="0.35">
      <c r="A17" s="43">
        <v>2025</v>
      </c>
      <c r="B17" s="69">
        <v>428439080.16330051</v>
      </c>
      <c r="C17" s="56">
        <v>2.190416126469219E-2</v>
      </c>
      <c r="D17" s="46">
        <v>1.3979687749696712E-3</v>
      </c>
      <c r="E17" s="47">
        <v>598108.31929063797</v>
      </c>
    </row>
    <row r="18" spans="1:5" s="53" customFormat="1" ht="18" customHeight="1" x14ac:dyDescent="0.35">
      <c r="A18" s="43">
        <v>2026</v>
      </c>
      <c r="B18" s="69">
        <v>437776236.21108353</v>
      </c>
      <c r="C18" s="56">
        <v>2.1793427537525556E-2</v>
      </c>
      <c r="D18" s="46">
        <v>1.3608748022047035E-3</v>
      </c>
      <c r="E18" s="47">
        <v>594948.99776399136</v>
      </c>
    </row>
    <row r="19" spans="1:5" s="53" customFormat="1" ht="18" customHeight="1" x14ac:dyDescent="0.35">
      <c r="A19" s="43">
        <v>2027</v>
      </c>
      <c r="B19" s="69">
        <v>447187837.31088138</v>
      </c>
      <c r="C19" s="56">
        <v>2.1498656896624668E-2</v>
      </c>
      <c r="D19" s="46">
        <v>1.1416817956224623E-3</v>
      </c>
      <c r="E19" s="47">
        <v>509963.99647039175</v>
      </c>
    </row>
    <row r="20" spans="1:5" s="53" customFormat="1" ht="18" customHeight="1" x14ac:dyDescent="0.35">
      <c r="A20" s="43">
        <v>2028</v>
      </c>
      <c r="B20" s="69">
        <v>456826081.1919294</v>
      </c>
      <c r="C20" s="56">
        <v>2.1553009891786434E-2</v>
      </c>
      <c r="D20" s="46">
        <v>1.1359715728760378E-3</v>
      </c>
      <c r="E20" s="47">
        <v>518352.60815477371</v>
      </c>
    </row>
    <row r="21" spans="1:5" s="53" customFormat="1" ht="18" customHeight="1" x14ac:dyDescent="0.35">
      <c r="A21" s="43">
        <v>2029</v>
      </c>
      <c r="B21" s="69">
        <v>466572620.26342911</v>
      </c>
      <c r="C21" s="56">
        <v>2.1335338486081046E-2</v>
      </c>
      <c r="D21" s="46">
        <v>1.0355062450464469E-3</v>
      </c>
      <c r="E21" s="47">
        <v>482639.08626252413</v>
      </c>
    </row>
    <row r="22" spans="1:5" s="53" customFormat="1" ht="18" customHeight="1" x14ac:dyDescent="0.35">
      <c r="A22" s="43">
        <v>2030</v>
      </c>
      <c r="B22" s="69">
        <v>476430207.34272093</v>
      </c>
      <c r="C22" s="56">
        <v>2.1127658699145568E-2</v>
      </c>
      <c r="D22" s="46">
        <v>9.368938721809883E-4</v>
      </c>
      <c r="E22" s="47">
        <v>445946.73701608181</v>
      </c>
    </row>
    <row r="23" spans="1:5" s="53" customFormat="1" ht="18" customHeight="1" x14ac:dyDescent="0.35">
      <c r="A23" s="43">
        <v>2031</v>
      </c>
      <c r="B23" s="69">
        <v>486446120.21806753</v>
      </c>
      <c r="C23" s="56">
        <v>2.1022833399271912E-2</v>
      </c>
      <c r="D23" s="46">
        <v>9.3303711797609878E-4</v>
      </c>
      <c r="E23" s="47">
        <v>453449.2011231184</v>
      </c>
    </row>
    <row r="24" spans="1:5" ht="21.75" customHeight="1" x14ac:dyDescent="0.35">
      <c r="A24" s="25" t="s">
        <v>4</v>
      </c>
      <c r="B24" s="3"/>
      <c r="C24" s="3"/>
    </row>
    <row r="25" spans="1:5" ht="21.75" customHeight="1" x14ac:dyDescent="0.35">
      <c r="A25" s="30" t="s">
        <v>272</v>
      </c>
      <c r="B25" s="3"/>
      <c r="C25" s="3"/>
    </row>
    <row r="26" spans="1:5" s="170" customFormat="1" ht="21.75" customHeight="1" x14ac:dyDescent="0.35">
      <c r="A26" s="72" t="s">
        <v>273</v>
      </c>
      <c r="B26" s="3"/>
      <c r="C26" s="3"/>
    </row>
    <row r="27" spans="1:5" ht="21.75" customHeight="1" x14ac:dyDescent="0.35">
      <c r="A27" s="30" t="s">
        <v>179</v>
      </c>
      <c r="B27" s="3"/>
      <c r="C27" s="3"/>
    </row>
    <row r="28" spans="1:5" ht="21.75" customHeight="1" x14ac:dyDescent="0.35">
      <c r="A28" s="30" t="s">
        <v>168</v>
      </c>
      <c r="B28" s="3"/>
      <c r="C28" s="3"/>
      <c r="D28" s="170"/>
      <c r="E28" s="170"/>
    </row>
    <row r="29" spans="1:5" ht="21.75" customHeight="1" x14ac:dyDescent="0.35">
      <c r="A29" s="72" t="s">
        <v>142</v>
      </c>
      <c r="B29" s="170"/>
      <c r="C29" s="170"/>
      <c r="D29" s="170"/>
      <c r="E29" s="170"/>
    </row>
    <row r="30" spans="1:5" ht="21.75" customHeight="1" x14ac:dyDescent="0.35">
      <c r="A30" s="238" t="str">
        <f>Headings!F31</f>
        <v>Page 31</v>
      </c>
      <c r="B30" s="238"/>
      <c r="C30" s="238"/>
      <c r="D30" s="238"/>
      <c r="E30" s="238"/>
    </row>
    <row r="33" spans="1:2" ht="21.75" customHeight="1" x14ac:dyDescent="0.35">
      <c r="A33" s="30"/>
      <c r="B33" s="7"/>
    </row>
    <row r="34" spans="1:2" ht="21.75" customHeight="1" x14ac:dyDescent="0.35">
      <c r="B34" s="7"/>
    </row>
    <row r="35" spans="1:2" ht="21.75" customHeight="1" x14ac:dyDescent="0.35">
      <c r="A35" s="6"/>
      <c r="B35" s="7"/>
    </row>
    <row r="36" spans="1:2" ht="21.75" customHeight="1" x14ac:dyDescent="0.35">
      <c r="A36" s="6"/>
      <c r="B36" s="6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</sheetData>
  <mergeCells count="3">
    <mergeCell ref="A30:E30"/>
    <mergeCell ref="A1:E1"/>
    <mergeCell ref="A2:E2"/>
  </mergeCells>
  <phoneticPr fontId="4"/>
  <pageMargins left="0.75" right="0.75" top="1" bottom="1" header="0.5" footer="0.5"/>
  <pageSetup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E40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" customWidth="1"/>
    <col min="2" max="2" width="20.7265625" style="2" customWidth="1"/>
    <col min="3" max="3" width="10.7265625" style="2" customWidth="1"/>
    <col min="4" max="5" width="17.7265625" style="19" customWidth="1"/>
    <col min="6" max="16384" width="10.7265625" style="19"/>
  </cols>
  <sheetData>
    <row r="1" spans="1:5" ht="23.4" x14ac:dyDescent="0.35">
      <c r="A1" s="239" t="str">
        <f>Headings!E32</f>
        <v>August 2022 Dev. Disabilities &amp; Mental Health Property Tax Forecast</v>
      </c>
      <c r="B1" s="240"/>
      <c r="C1" s="240"/>
      <c r="D1" s="240"/>
      <c r="E1" s="240"/>
    </row>
    <row r="2" spans="1:5" ht="21.75" customHeight="1" x14ac:dyDescent="0.35">
      <c r="A2" s="239" t="s">
        <v>85</v>
      </c>
      <c r="B2" s="240"/>
      <c r="C2" s="240"/>
      <c r="D2" s="240"/>
      <c r="E2" s="240"/>
    </row>
    <row r="4" spans="1:5" s="22" customFormat="1" ht="66" customHeight="1" x14ac:dyDescent="0.35">
      <c r="A4" s="21" t="s">
        <v>108</v>
      </c>
      <c r="B4" s="32" t="s">
        <v>81</v>
      </c>
      <c r="C4" s="32" t="s">
        <v>27</v>
      </c>
      <c r="D4" s="21" t="str">
        <f>Headings!E51</f>
        <v>% Change from July 2022 Forecast</v>
      </c>
      <c r="E4" s="33" t="str">
        <f>Headings!F51</f>
        <v>% Change from July 2022 Forecast</v>
      </c>
    </row>
    <row r="5" spans="1:5" s="53" customFormat="1" ht="18" customHeight="1" x14ac:dyDescent="0.35">
      <c r="A5" s="38">
        <v>2012</v>
      </c>
      <c r="B5" s="39">
        <v>5838960</v>
      </c>
      <c r="C5" s="74" t="s">
        <v>79</v>
      </c>
      <c r="D5" s="51">
        <v>0</v>
      </c>
      <c r="E5" s="42">
        <v>0</v>
      </c>
    </row>
    <row r="6" spans="1:5" s="53" customFormat="1" ht="18" customHeight="1" x14ac:dyDescent="0.35">
      <c r="A6" s="43">
        <v>2013</v>
      </c>
      <c r="B6" s="44">
        <v>5944036</v>
      </c>
      <c r="C6" s="46">
        <v>1.7995670461863122E-2</v>
      </c>
      <c r="D6" s="46">
        <v>0</v>
      </c>
      <c r="E6" s="47">
        <v>0</v>
      </c>
    </row>
    <row r="7" spans="1:5" s="53" customFormat="1" ht="18" customHeight="1" x14ac:dyDescent="0.35">
      <c r="A7" s="43">
        <v>2014</v>
      </c>
      <c r="B7" s="44">
        <v>6068166</v>
      </c>
      <c r="C7" s="45">
        <v>2.0883117127823647E-2</v>
      </c>
      <c r="D7" s="46">
        <v>0</v>
      </c>
      <c r="E7" s="47">
        <v>0</v>
      </c>
    </row>
    <row r="8" spans="1:5" s="53" customFormat="1" ht="18" customHeight="1" x14ac:dyDescent="0.35">
      <c r="A8" s="43">
        <v>2015</v>
      </c>
      <c r="B8" s="44">
        <v>6196773</v>
      </c>
      <c r="C8" s="45">
        <v>2.1193718167894504E-2</v>
      </c>
      <c r="D8" s="46">
        <v>0</v>
      </c>
      <c r="E8" s="47">
        <v>0</v>
      </c>
    </row>
    <row r="9" spans="1:5" s="53" customFormat="1" ht="18" customHeight="1" x14ac:dyDescent="0.35">
      <c r="A9" s="43">
        <v>2016</v>
      </c>
      <c r="B9" s="44">
        <v>6366874</v>
      </c>
      <c r="C9" s="45">
        <v>2.7449932408368127E-2</v>
      </c>
      <c r="D9" s="46">
        <v>0</v>
      </c>
      <c r="E9" s="47">
        <v>0</v>
      </c>
    </row>
    <row r="10" spans="1:5" s="53" customFormat="1" ht="18" customHeight="1" x14ac:dyDescent="0.35">
      <c r="A10" s="43">
        <v>2017</v>
      </c>
      <c r="B10" s="44">
        <v>6554111</v>
      </c>
      <c r="C10" s="45">
        <v>2.9407995195130265E-2</v>
      </c>
      <c r="D10" s="46">
        <v>0</v>
      </c>
      <c r="E10" s="47">
        <v>0</v>
      </c>
    </row>
    <row r="11" spans="1:5" s="53" customFormat="1" ht="18" customHeight="1" x14ac:dyDescent="0.35">
      <c r="A11" s="43">
        <v>2018</v>
      </c>
      <c r="B11" s="44">
        <v>6762538</v>
      </c>
      <c r="C11" s="45">
        <v>3.1800956681997006E-2</v>
      </c>
      <c r="D11" s="46">
        <v>0</v>
      </c>
      <c r="E11" s="47">
        <v>0</v>
      </c>
    </row>
    <row r="12" spans="1:5" s="53" customFormat="1" ht="18" customHeight="1" x14ac:dyDescent="0.35">
      <c r="A12" s="43">
        <v>2019</v>
      </c>
      <c r="B12" s="44">
        <v>6978846</v>
      </c>
      <c r="C12" s="45">
        <v>3.1986215826069975E-2</v>
      </c>
      <c r="D12" s="46">
        <v>0</v>
      </c>
      <c r="E12" s="47">
        <v>0</v>
      </c>
    </row>
    <row r="13" spans="1:5" s="53" customFormat="1" ht="18" customHeight="1" x14ac:dyDescent="0.35">
      <c r="A13" s="43">
        <v>2020</v>
      </c>
      <c r="B13" s="44">
        <v>7175843.3465132145</v>
      </c>
      <c r="C13" s="45">
        <v>2.8227782431825332E-2</v>
      </c>
      <c r="D13" s="46">
        <v>0</v>
      </c>
      <c r="E13" s="47">
        <v>0</v>
      </c>
    </row>
    <row r="14" spans="1:5" s="53" customFormat="1" ht="18" customHeight="1" x14ac:dyDescent="0.35">
      <c r="A14" s="43">
        <v>2021</v>
      </c>
      <c r="B14" s="44">
        <v>7371146</v>
      </c>
      <c r="C14" s="45">
        <v>2.721668298147617E-2</v>
      </c>
      <c r="D14" s="46">
        <v>0</v>
      </c>
      <c r="E14" s="47">
        <v>0</v>
      </c>
    </row>
    <row r="15" spans="1:5" s="53" customFormat="1" ht="18" customHeight="1" thickBot="1" x14ac:dyDescent="0.4">
      <c r="A15" s="48">
        <v>2022</v>
      </c>
      <c r="B15" s="49">
        <v>7558878</v>
      </c>
      <c r="C15" s="50">
        <v>2.5468495672179126E-2</v>
      </c>
      <c r="D15" s="55">
        <v>0</v>
      </c>
      <c r="E15" s="77">
        <v>0</v>
      </c>
    </row>
    <row r="16" spans="1:5" s="53" customFormat="1" ht="18" customHeight="1" thickTop="1" x14ac:dyDescent="0.35">
      <c r="A16" s="43">
        <v>2023</v>
      </c>
      <c r="B16" s="44">
        <v>7747828.5528343916</v>
      </c>
      <c r="C16" s="45">
        <v>2.4997169266972152E-2</v>
      </c>
      <c r="D16" s="46">
        <v>1.3220801909992197E-3</v>
      </c>
      <c r="E16" s="47">
        <v>10229.726134678349</v>
      </c>
    </row>
    <row r="17" spans="1:5" s="53" customFormat="1" ht="18" customHeight="1" x14ac:dyDescent="0.35">
      <c r="A17" s="43">
        <v>2024</v>
      </c>
      <c r="B17" s="44">
        <v>7917683.6958978334</v>
      </c>
      <c r="C17" s="45">
        <v>2.1922935168887214E-2</v>
      </c>
      <c r="D17" s="46">
        <v>1.3335484631440409E-3</v>
      </c>
      <c r="E17" s="47">
        <v>10544.55325154122</v>
      </c>
    </row>
    <row r="18" spans="1:5" s="53" customFormat="1" ht="18" customHeight="1" x14ac:dyDescent="0.35">
      <c r="A18" s="43">
        <v>2025</v>
      </c>
      <c r="B18" s="44">
        <v>8090002.1582073262</v>
      </c>
      <c r="C18" s="45">
        <v>2.1763746687528229E-2</v>
      </c>
      <c r="D18" s="46">
        <v>1.3408713451537047E-3</v>
      </c>
      <c r="E18" s="47">
        <v>10833.126247608103</v>
      </c>
    </row>
    <row r="19" spans="1:5" s="53" customFormat="1" ht="18" customHeight="1" x14ac:dyDescent="0.35">
      <c r="A19" s="43">
        <v>2026</v>
      </c>
      <c r="B19" s="44">
        <v>8265030.5900042327</v>
      </c>
      <c r="C19" s="45">
        <v>2.1635152670427926E-2</v>
      </c>
      <c r="D19" s="46">
        <v>1.2999426481417053E-3</v>
      </c>
      <c r="E19" s="47">
        <v>10730.117215155624</v>
      </c>
    </row>
    <row r="20" spans="1:5" s="53" customFormat="1" ht="18" customHeight="1" x14ac:dyDescent="0.35">
      <c r="A20" s="43">
        <v>2027</v>
      </c>
      <c r="B20" s="44">
        <v>8441350.4701356981</v>
      </c>
      <c r="C20" s="45">
        <v>2.1333239872664E-2</v>
      </c>
      <c r="D20" s="46">
        <v>1.0726455132090695E-3</v>
      </c>
      <c r="E20" s="47">
        <v>9044.8747628852725</v>
      </c>
    </row>
    <row r="21" spans="1:5" s="53" customFormat="1" ht="18" customHeight="1" x14ac:dyDescent="0.35">
      <c r="A21" s="43">
        <v>2028</v>
      </c>
      <c r="B21" s="44">
        <v>8621792.7807800639</v>
      </c>
      <c r="C21" s="45">
        <v>2.1376000354770941E-2</v>
      </c>
      <c r="D21" s="46">
        <v>1.0566552387754058E-3</v>
      </c>
      <c r="E21" s="47">
        <v>9100.6462638955563</v>
      </c>
    </row>
    <row r="22" spans="1:5" s="53" customFormat="1" ht="18" customHeight="1" x14ac:dyDescent="0.35">
      <c r="A22" s="43">
        <v>2029</v>
      </c>
      <c r="B22" s="44">
        <v>8804211.828028081</v>
      </c>
      <c r="C22" s="45">
        <v>2.1157902061236022E-2</v>
      </c>
      <c r="D22" s="46">
        <v>9.4609193433869976E-4</v>
      </c>
      <c r="E22" s="47">
        <v>8321.7206858862191</v>
      </c>
    </row>
    <row r="23" spans="1:5" s="53" customFormat="1" ht="18" customHeight="1" x14ac:dyDescent="0.35">
      <c r="A23" s="43">
        <v>2030</v>
      </c>
      <c r="B23" s="44">
        <v>8988495.069807617</v>
      </c>
      <c r="C23" s="45">
        <v>2.0931259422095394E-2</v>
      </c>
      <c r="D23" s="46">
        <v>8.357209670311061E-4</v>
      </c>
      <c r="E23" s="47">
        <v>7505.6012035980821</v>
      </c>
    </row>
    <row r="24" spans="1:5" s="53" customFormat="1" ht="18" customHeight="1" x14ac:dyDescent="0.35">
      <c r="A24" s="43">
        <v>2031</v>
      </c>
      <c r="B24" s="44">
        <v>9175820.2369017694</v>
      </c>
      <c r="C24" s="45">
        <v>2.0840548461040775E-2</v>
      </c>
      <c r="D24" s="46">
        <v>8.2279476015489905E-4</v>
      </c>
      <c r="E24" s="47">
        <v>7543.6099682915956</v>
      </c>
    </row>
    <row r="25" spans="1:5" ht="21.75" customHeight="1" x14ac:dyDescent="0.35">
      <c r="A25" s="25" t="s">
        <v>4</v>
      </c>
      <c r="B25" s="3"/>
      <c r="C25" s="19"/>
    </row>
    <row r="26" spans="1:5" ht="21.75" customHeight="1" x14ac:dyDescent="0.35">
      <c r="A26" s="30" t="s">
        <v>272</v>
      </c>
      <c r="B26" s="3"/>
      <c r="C26" s="3"/>
    </row>
    <row r="27" spans="1:5" ht="21.75" customHeight="1" x14ac:dyDescent="0.35">
      <c r="A27" s="72" t="s">
        <v>273</v>
      </c>
      <c r="B27" s="3"/>
      <c r="C27" s="3"/>
    </row>
    <row r="28" spans="1:5" ht="21.75" customHeight="1" x14ac:dyDescent="0.35">
      <c r="A28" s="119"/>
      <c r="B28" s="3"/>
      <c r="C28" s="3"/>
    </row>
    <row r="29" spans="1:5" ht="21.75" customHeight="1" x14ac:dyDescent="0.35">
      <c r="A29" s="3"/>
      <c r="B29" s="19"/>
      <c r="C29" s="19"/>
    </row>
    <row r="30" spans="1:5" ht="21.75" customHeight="1" x14ac:dyDescent="0.35">
      <c r="A30" s="238" t="str">
        <f>Headings!F32</f>
        <v>Page 32</v>
      </c>
      <c r="B30" s="241"/>
      <c r="C30" s="241"/>
      <c r="D30" s="241"/>
      <c r="E30" s="240"/>
    </row>
    <row r="34" spans="1:2" ht="21.75" customHeight="1" x14ac:dyDescent="0.35">
      <c r="B34" s="7"/>
    </row>
    <row r="35" spans="1:2" ht="21.75" customHeight="1" x14ac:dyDescent="0.35">
      <c r="B35" s="7"/>
    </row>
    <row r="36" spans="1:2" ht="21.75" customHeight="1" x14ac:dyDescent="0.35">
      <c r="A36" s="6"/>
      <c r="B36" s="7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  <row r="40" spans="1:2" ht="21.75" customHeight="1" x14ac:dyDescent="0.35">
      <c r="A40" s="6"/>
      <c r="B40" s="6"/>
    </row>
  </sheetData>
  <mergeCells count="3">
    <mergeCell ref="A30:E30"/>
    <mergeCell ref="A1:E1"/>
    <mergeCell ref="A2:E2"/>
  </mergeCells>
  <phoneticPr fontId="4"/>
  <pageMargins left="0.75" right="0.75" top="1" bottom="1" header="0.5" footer="0.5"/>
  <pageSetup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1:E40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" customWidth="1"/>
    <col min="2" max="2" width="20.7265625" style="2" customWidth="1"/>
    <col min="3" max="3" width="10.7265625" style="2" customWidth="1"/>
    <col min="4" max="5" width="17.7265625" style="19" customWidth="1"/>
    <col min="6" max="16384" width="10.7265625" style="19"/>
  </cols>
  <sheetData>
    <row r="1" spans="1:5" ht="23.4" x14ac:dyDescent="0.35">
      <c r="A1" s="239" t="str">
        <f>Headings!E33</f>
        <v>August 2022 Veterans Aid Property Tax Forecast</v>
      </c>
      <c r="B1" s="240"/>
      <c r="C1" s="240"/>
      <c r="D1" s="240"/>
      <c r="E1" s="240"/>
    </row>
    <row r="2" spans="1:5" ht="21.75" customHeight="1" x14ac:dyDescent="0.35">
      <c r="A2" s="239" t="s">
        <v>85</v>
      </c>
      <c r="B2" s="240"/>
      <c r="C2" s="240"/>
      <c r="D2" s="240"/>
      <c r="E2" s="240"/>
    </row>
    <row r="4" spans="1:5" s="22" customFormat="1" ht="66" customHeight="1" x14ac:dyDescent="0.35">
      <c r="A4" s="21" t="s">
        <v>108</v>
      </c>
      <c r="B4" s="32" t="s">
        <v>81</v>
      </c>
      <c r="C4" s="32" t="s">
        <v>27</v>
      </c>
      <c r="D4" s="21" t="str">
        <f>Headings!E51</f>
        <v>% Change from July 2022 Forecast</v>
      </c>
      <c r="E4" s="33" t="str">
        <f>Headings!F51</f>
        <v>% Change from July 2022 Forecast</v>
      </c>
    </row>
    <row r="5" spans="1:5" s="53" customFormat="1" ht="18" customHeight="1" x14ac:dyDescent="0.35">
      <c r="A5" s="38">
        <v>2012</v>
      </c>
      <c r="B5" s="39">
        <v>2601709</v>
      </c>
      <c r="C5" s="74" t="s">
        <v>79</v>
      </c>
      <c r="D5" s="51">
        <v>0</v>
      </c>
      <c r="E5" s="42">
        <v>0</v>
      </c>
    </row>
    <row r="6" spans="1:5" s="53" customFormat="1" ht="18" customHeight="1" x14ac:dyDescent="0.35">
      <c r="A6" s="43">
        <v>2013</v>
      </c>
      <c r="B6" s="44">
        <v>2648529</v>
      </c>
      <c r="C6" s="46">
        <v>1.7995863488191821E-2</v>
      </c>
      <c r="D6" s="46">
        <v>0</v>
      </c>
      <c r="E6" s="47">
        <v>0</v>
      </c>
    </row>
    <row r="7" spans="1:5" s="53" customFormat="1" ht="18" customHeight="1" x14ac:dyDescent="0.35">
      <c r="A7" s="43">
        <v>2014</v>
      </c>
      <c r="B7" s="44">
        <v>2703839</v>
      </c>
      <c r="C7" s="45">
        <v>2.088329030945113E-2</v>
      </c>
      <c r="D7" s="46">
        <v>0</v>
      </c>
      <c r="E7" s="47">
        <v>0</v>
      </c>
    </row>
    <row r="8" spans="1:5" s="53" customFormat="1" ht="18" customHeight="1" x14ac:dyDescent="0.35">
      <c r="A8" s="43">
        <v>2015</v>
      </c>
      <c r="B8" s="44">
        <v>2761143</v>
      </c>
      <c r="C8" s="45">
        <v>2.1193569587538263E-2</v>
      </c>
      <c r="D8" s="46">
        <v>0</v>
      </c>
      <c r="E8" s="47">
        <v>0</v>
      </c>
    </row>
    <row r="9" spans="1:5" s="53" customFormat="1" ht="18" customHeight="1" x14ac:dyDescent="0.35">
      <c r="A9" s="43">
        <v>2016</v>
      </c>
      <c r="B9" s="44">
        <v>2836936</v>
      </c>
      <c r="C9" s="45">
        <v>2.7449864059920115E-2</v>
      </c>
      <c r="D9" s="46">
        <v>0</v>
      </c>
      <c r="E9" s="47">
        <v>0</v>
      </c>
    </row>
    <row r="10" spans="1:5" s="53" customFormat="1" ht="18" customHeight="1" x14ac:dyDescent="0.35">
      <c r="A10" s="43">
        <v>2017</v>
      </c>
      <c r="B10" s="44">
        <v>2920364</v>
      </c>
      <c r="C10" s="45">
        <v>2.9407783608794924E-2</v>
      </c>
      <c r="D10" s="46">
        <v>0</v>
      </c>
      <c r="E10" s="47">
        <v>0</v>
      </c>
    </row>
    <row r="11" spans="1:5" s="53" customFormat="1" ht="18" customHeight="1" x14ac:dyDescent="0.35">
      <c r="A11" s="43">
        <v>2018</v>
      </c>
      <c r="B11" s="44">
        <v>3013234</v>
      </c>
      <c r="C11" s="45">
        <v>3.1800830307454842E-2</v>
      </c>
      <c r="D11" s="46">
        <v>0</v>
      </c>
      <c r="E11" s="47">
        <v>0</v>
      </c>
    </row>
    <row r="12" spans="1:5" s="53" customFormat="1" ht="18" customHeight="1" x14ac:dyDescent="0.35">
      <c r="A12" s="43">
        <v>2019</v>
      </c>
      <c r="B12" s="44">
        <v>3109616</v>
      </c>
      <c r="C12" s="45">
        <v>3.1986231404530718E-2</v>
      </c>
      <c r="D12" s="46">
        <v>0</v>
      </c>
      <c r="E12" s="47">
        <v>0</v>
      </c>
    </row>
    <row r="13" spans="1:5" s="53" customFormat="1" ht="18" customHeight="1" x14ac:dyDescent="0.35">
      <c r="A13" s="43">
        <v>2020</v>
      </c>
      <c r="B13" s="44">
        <v>3197393.5638945228</v>
      </c>
      <c r="C13" s="45">
        <v>2.8227782431825332E-2</v>
      </c>
      <c r="D13" s="46">
        <v>0</v>
      </c>
      <c r="E13" s="47">
        <v>0</v>
      </c>
    </row>
    <row r="14" spans="1:5" s="53" customFormat="1" ht="18" customHeight="1" x14ac:dyDescent="0.35">
      <c r="A14" s="43">
        <v>2021</v>
      </c>
      <c r="B14" s="44">
        <v>3284416</v>
      </c>
      <c r="C14" s="45">
        <v>2.7216679575560621E-2</v>
      </c>
      <c r="D14" s="46">
        <v>0</v>
      </c>
      <c r="E14" s="47">
        <v>0</v>
      </c>
    </row>
    <row r="15" spans="1:5" s="53" customFormat="1" ht="18" customHeight="1" thickBot="1" x14ac:dyDescent="0.4">
      <c r="A15" s="48">
        <v>2022</v>
      </c>
      <c r="B15" s="49">
        <v>3368065</v>
      </c>
      <c r="C15" s="50">
        <v>2.5468454665913187E-2</v>
      </c>
      <c r="D15" s="55">
        <v>0</v>
      </c>
      <c r="E15" s="77">
        <v>0</v>
      </c>
    </row>
    <row r="16" spans="1:5" s="53" customFormat="1" ht="18" customHeight="1" thickTop="1" x14ac:dyDescent="0.35">
      <c r="A16" s="43">
        <v>2023</v>
      </c>
      <c r="B16" s="44">
        <v>3452257.0909071644</v>
      </c>
      <c r="C16" s="45">
        <v>2.4997169266972152E-2</v>
      </c>
      <c r="D16" s="46">
        <v>1.3220801909989977E-3</v>
      </c>
      <c r="E16" s="47">
        <v>4558.1344948010519</v>
      </c>
    </row>
    <row r="17" spans="1:5" s="53" customFormat="1" ht="18" customHeight="1" x14ac:dyDescent="0.35">
      <c r="A17" s="43">
        <v>2024</v>
      </c>
      <c r="B17" s="44">
        <v>3527940.6992974533</v>
      </c>
      <c r="C17" s="45">
        <v>2.1922935168887214E-2</v>
      </c>
      <c r="D17" s="46">
        <v>1.3335484631438188E-3</v>
      </c>
      <c r="E17" s="47">
        <v>4698.4143343959004</v>
      </c>
    </row>
    <row r="18" spans="1:5" s="53" customFormat="1" ht="18" customHeight="1" x14ac:dyDescent="0.35">
      <c r="A18" s="43">
        <v>2025</v>
      </c>
      <c r="B18" s="44">
        <v>3604721.9070055843</v>
      </c>
      <c r="C18" s="45">
        <v>2.1763746687528229E-2</v>
      </c>
      <c r="D18" s="46">
        <v>1.3408713451537047E-3</v>
      </c>
      <c r="E18" s="47">
        <v>4826.9959318232723</v>
      </c>
    </row>
    <row r="19" spans="1:5" s="53" customFormat="1" ht="18" customHeight="1" x14ac:dyDescent="0.35">
      <c r="A19" s="43">
        <v>2026</v>
      </c>
      <c r="B19" s="44">
        <v>3682710.6157980864</v>
      </c>
      <c r="C19" s="45">
        <v>2.1635152670427926E-2</v>
      </c>
      <c r="D19" s="46">
        <v>1.2999426481419274E-3</v>
      </c>
      <c r="E19" s="47">
        <v>4781.0974377766252</v>
      </c>
    </row>
    <row r="20" spans="1:5" s="53" customFormat="1" ht="18" customHeight="1" x14ac:dyDescent="0.35">
      <c r="A20" s="43">
        <v>2027</v>
      </c>
      <c r="B20" s="44">
        <v>3761274.7647465132</v>
      </c>
      <c r="C20" s="45">
        <v>2.1333239872664E-2</v>
      </c>
      <c r="D20" s="46">
        <v>1.0726455132092916E-3</v>
      </c>
      <c r="E20" s="47">
        <v>4030.1915334872901</v>
      </c>
    </row>
    <row r="21" spans="1:5" s="53" customFormat="1" ht="18" customHeight="1" x14ac:dyDescent="0.35">
      <c r="A21" s="43">
        <v>2028</v>
      </c>
      <c r="B21" s="44">
        <v>3841675.7754521258</v>
      </c>
      <c r="C21" s="45">
        <v>2.1376000354770941E-2</v>
      </c>
      <c r="D21" s="46">
        <v>1.0566552387756278E-3</v>
      </c>
      <c r="E21" s="47">
        <v>4055.0420523812063</v>
      </c>
    </row>
    <row r="22" spans="1:5" s="53" customFormat="1" ht="18" customHeight="1" x14ac:dyDescent="0.35">
      <c r="A22" s="43">
        <v>2029</v>
      </c>
      <c r="B22" s="44">
        <v>3922957.5752601647</v>
      </c>
      <c r="C22" s="45">
        <v>2.1157902061236022E-2</v>
      </c>
      <c r="D22" s="46">
        <v>9.460919343389218E-4</v>
      </c>
      <c r="E22" s="47">
        <v>3707.9704397814348</v>
      </c>
    </row>
    <row r="23" spans="1:5" s="53" customFormat="1" ht="18" customHeight="1" x14ac:dyDescent="0.35">
      <c r="A23" s="43">
        <v>2030</v>
      </c>
      <c r="B23" s="44">
        <v>4005070.0179698095</v>
      </c>
      <c r="C23" s="45">
        <v>2.0931259422095394E-2</v>
      </c>
      <c r="D23" s="46">
        <v>8.3572096703132814E-4</v>
      </c>
      <c r="E23" s="47">
        <v>3344.3260650327429</v>
      </c>
    </row>
    <row r="24" spans="1:5" s="53" customFormat="1" ht="18" customHeight="1" x14ac:dyDescent="0.35">
      <c r="A24" s="43">
        <v>2031</v>
      </c>
      <c r="B24" s="44">
        <v>4088537.8737691706</v>
      </c>
      <c r="C24" s="45">
        <v>2.0840548461040775E-2</v>
      </c>
      <c r="D24" s="46">
        <v>8.2279476015489905E-4</v>
      </c>
      <c r="E24" s="47">
        <v>3361.2619105447084</v>
      </c>
    </row>
    <row r="25" spans="1:5" ht="21.75" customHeight="1" x14ac:dyDescent="0.35">
      <c r="A25" s="25" t="s">
        <v>4</v>
      </c>
      <c r="B25" s="3"/>
      <c r="C25" s="3"/>
    </row>
    <row r="26" spans="1:5" ht="21.75" customHeight="1" x14ac:dyDescent="0.35">
      <c r="A26" s="30" t="s">
        <v>272</v>
      </c>
      <c r="B26" s="3"/>
      <c r="C26" s="3"/>
    </row>
    <row r="27" spans="1:5" ht="21.75" customHeight="1" x14ac:dyDescent="0.35">
      <c r="A27" s="72" t="s">
        <v>273</v>
      </c>
      <c r="B27" s="3"/>
      <c r="C27" s="3"/>
    </row>
    <row r="28" spans="1:5" ht="21.75" customHeight="1" x14ac:dyDescent="0.35">
      <c r="A28" s="30"/>
      <c r="B28" s="3"/>
      <c r="C28" s="3"/>
    </row>
    <row r="29" spans="1:5" ht="21.75" customHeight="1" x14ac:dyDescent="0.35">
      <c r="A29" s="3"/>
      <c r="B29" s="19"/>
      <c r="C29" s="19"/>
    </row>
    <row r="30" spans="1:5" ht="21.75" customHeight="1" x14ac:dyDescent="0.35">
      <c r="A30" s="238" t="str">
        <f>Headings!F33</f>
        <v>Page 33</v>
      </c>
      <c r="B30" s="241"/>
      <c r="C30" s="241"/>
      <c r="D30" s="241"/>
      <c r="E30" s="240"/>
    </row>
    <row r="34" spans="1:2" ht="21.75" customHeight="1" x14ac:dyDescent="0.35">
      <c r="B34" s="7"/>
    </row>
    <row r="35" spans="1:2" ht="21.75" customHeight="1" x14ac:dyDescent="0.35">
      <c r="B35" s="7"/>
    </row>
    <row r="36" spans="1:2" ht="21.75" customHeight="1" x14ac:dyDescent="0.35">
      <c r="A36" s="6"/>
      <c r="B36" s="7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  <row r="40" spans="1:2" ht="21.75" customHeight="1" x14ac:dyDescent="0.35">
      <c r="A40" s="6"/>
      <c r="B40" s="6"/>
    </row>
  </sheetData>
  <mergeCells count="3">
    <mergeCell ref="A30:E30"/>
    <mergeCell ref="A2:E2"/>
    <mergeCell ref="A1:E1"/>
  </mergeCells>
  <phoneticPr fontId="4"/>
  <pageMargins left="0.75" right="0.75" top="1" bottom="1" header="0.5" footer="0.5"/>
  <pageSetup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A1:E39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" customWidth="1"/>
    <col min="2" max="2" width="20.7265625" style="2" customWidth="1"/>
    <col min="3" max="3" width="10.7265625" style="2" customWidth="1"/>
    <col min="4" max="5" width="17.7265625" style="19" customWidth="1"/>
    <col min="6" max="16384" width="10.7265625" style="19"/>
  </cols>
  <sheetData>
    <row r="1" spans="1:5" ht="23.4" x14ac:dyDescent="0.35">
      <c r="A1" s="239" t="str">
        <f>Headings!E34</f>
        <v>August 2022 AFIS Lid Lift Forecast</v>
      </c>
      <c r="B1" s="240"/>
      <c r="C1" s="240"/>
      <c r="D1" s="240"/>
      <c r="E1" s="240"/>
    </row>
    <row r="2" spans="1:5" ht="21.75" customHeight="1" x14ac:dyDescent="0.35">
      <c r="A2" s="239" t="s">
        <v>85</v>
      </c>
      <c r="B2" s="240"/>
      <c r="C2" s="240"/>
      <c r="D2" s="240"/>
      <c r="E2" s="240"/>
    </row>
    <row r="4" spans="1:5" s="22" customFormat="1" ht="66" customHeight="1" x14ac:dyDescent="0.35">
      <c r="A4" s="21" t="s">
        <v>108</v>
      </c>
      <c r="B4" s="32" t="s">
        <v>81</v>
      </c>
      <c r="C4" s="32" t="s">
        <v>27</v>
      </c>
      <c r="D4" s="21" t="str">
        <f>Headings!E51</f>
        <v>% Change from July 2022 Forecast</v>
      </c>
      <c r="E4" s="33" t="str">
        <f>Headings!F51</f>
        <v>% Change from July 2022 Forecast</v>
      </c>
    </row>
    <row r="5" spans="1:5" s="53" customFormat="1" ht="18" customHeight="1" x14ac:dyDescent="0.35">
      <c r="A5" s="38">
        <v>2012</v>
      </c>
      <c r="B5" s="39">
        <v>11212493</v>
      </c>
      <c r="C5" s="74" t="s">
        <v>79</v>
      </c>
      <c r="D5" s="51">
        <v>0</v>
      </c>
      <c r="E5" s="42">
        <v>0</v>
      </c>
    </row>
    <row r="6" spans="1:5" s="53" customFormat="1" ht="18" customHeight="1" x14ac:dyDescent="0.35">
      <c r="A6" s="43">
        <v>2013</v>
      </c>
      <c r="B6" s="44">
        <v>18528341</v>
      </c>
      <c r="C6" s="45">
        <v>0.65247291570215471</v>
      </c>
      <c r="D6" s="46">
        <v>0</v>
      </c>
      <c r="E6" s="47">
        <v>0</v>
      </c>
    </row>
    <row r="7" spans="1:5" s="53" customFormat="1" ht="18" customHeight="1" x14ac:dyDescent="0.35">
      <c r="A7" s="43">
        <v>2014</v>
      </c>
      <c r="B7" s="44">
        <v>18945323</v>
      </c>
      <c r="C7" s="45">
        <v>2.2505090984670462E-2</v>
      </c>
      <c r="D7" s="46">
        <v>0</v>
      </c>
      <c r="E7" s="47">
        <v>0</v>
      </c>
    </row>
    <row r="8" spans="1:5" s="53" customFormat="1" ht="18" customHeight="1" x14ac:dyDescent="0.35">
      <c r="A8" s="43">
        <v>2015</v>
      </c>
      <c r="B8" s="44">
        <v>19590685</v>
      </c>
      <c r="C8" s="45">
        <v>3.4064449574177313E-2</v>
      </c>
      <c r="D8" s="46">
        <v>0</v>
      </c>
      <c r="E8" s="47">
        <v>0</v>
      </c>
    </row>
    <row r="9" spans="1:5" s="53" customFormat="1" ht="18" customHeight="1" x14ac:dyDescent="0.35">
      <c r="A9" s="43">
        <v>2016</v>
      </c>
      <c r="B9" s="44">
        <v>20234950</v>
      </c>
      <c r="C9" s="45">
        <v>3.2886292643672155E-2</v>
      </c>
      <c r="D9" s="46">
        <v>0</v>
      </c>
      <c r="E9" s="47">
        <v>0</v>
      </c>
    </row>
    <row r="10" spans="1:5" s="53" customFormat="1" ht="18" customHeight="1" x14ac:dyDescent="0.35">
      <c r="A10" s="43">
        <v>2017</v>
      </c>
      <c r="B10" s="44">
        <v>21022256</v>
      </c>
      <c r="C10" s="45">
        <v>3.8908225619534553E-2</v>
      </c>
      <c r="D10" s="46">
        <v>0</v>
      </c>
      <c r="E10" s="47">
        <v>0</v>
      </c>
    </row>
    <row r="11" spans="1:5" s="53" customFormat="1" ht="18" customHeight="1" x14ac:dyDescent="0.35">
      <c r="A11" s="43">
        <v>2018</v>
      </c>
      <c r="B11" s="44">
        <v>22120820</v>
      </c>
      <c r="C11" s="56">
        <v>5.225718876223362E-2</v>
      </c>
      <c r="D11" s="56">
        <v>0</v>
      </c>
      <c r="E11" s="47">
        <v>0</v>
      </c>
    </row>
    <row r="12" spans="1:5" s="53" customFormat="1" ht="18" customHeight="1" x14ac:dyDescent="0.35">
      <c r="A12" s="43">
        <v>2019</v>
      </c>
      <c r="B12" s="44">
        <v>21170033</v>
      </c>
      <c r="C12" s="56">
        <v>-4.2981544083808831E-2</v>
      </c>
      <c r="D12" s="56">
        <v>0</v>
      </c>
      <c r="E12" s="47">
        <v>0</v>
      </c>
    </row>
    <row r="13" spans="1:5" s="53" customFormat="1" ht="18" customHeight="1" x14ac:dyDescent="0.35">
      <c r="A13" s="43">
        <v>2020</v>
      </c>
      <c r="B13" s="44">
        <v>21767616</v>
      </c>
      <c r="C13" s="56">
        <v>2.8227778388441704E-2</v>
      </c>
      <c r="D13" s="56">
        <v>0</v>
      </c>
      <c r="E13" s="47">
        <v>0</v>
      </c>
    </row>
    <row r="14" spans="1:5" s="53" customFormat="1" ht="18" customHeight="1" x14ac:dyDescent="0.35">
      <c r="A14" s="43">
        <v>2021</v>
      </c>
      <c r="B14" s="44">
        <v>22359967</v>
      </c>
      <c r="C14" s="56">
        <v>2.7212488496673126E-2</v>
      </c>
      <c r="D14" s="56">
        <v>0</v>
      </c>
      <c r="E14" s="47">
        <v>0</v>
      </c>
    </row>
    <row r="15" spans="1:5" s="53" customFormat="1" ht="18" customHeight="1" thickBot="1" x14ac:dyDescent="0.4">
      <c r="A15" s="48">
        <v>2022</v>
      </c>
      <c r="B15" s="49">
        <v>22930967</v>
      </c>
      <c r="C15" s="57">
        <v>2.5536710318043054E-2</v>
      </c>
      <c r="D15" s="57">
        <v>0</v>
      </c>
      <c r="E15" s="77">
        <v>0</v>
      </c>
    </row>
    <row r="16" spans="1:5" s="53" customFormat="1" ht="18" customHeight="1" thickTop="1" x14ac:dyDescent="0.35">
      <c r="A16" s="43">
        <v>2023</v>
      </c>
      <c r="B16" s="44">
        <v>23504071.328020852</v>
      </c>
      <c r="C16" s="56">
        <v>2.4992593117457718E-2</v>
      </c>
      <c r="D16" s="56">
        <v>1.321681317929535E-3</v>
      </c>
      <c r="E16" s="47">
        <v>31023.888275984675</v>
      </c>
    </row>
    <row r="17" spans="1:5" s="53" customFormat="1" ht="18" customHeight="1" x14ac:dyDescent="0.35">
      <c r="A17" s="43">
        <v>2024</v>
      </c>
      <c r="B17" s="44">
        <v>24019333.228138179</v>
      </c>
      <c r="C17" s="56">
        <v>2.1922240318554831E-2</v>
      </c>
      <c r="D17" s="56">
        <v>1.3326561493485212E-3</v>
      </c>
      <c r="E17" s="47">
        <v>31966.911228906363</v>
      </c>
    </row>
    <row r="18" spans="1:5" ht="18" customHeight="1" x14ac:dyDescent="0.35">
      <c r="A18" s="43">
        <v>2025</v>
      </c>
      <c r="B18" s="85" t="s">
        <v>79</v>
      </c>
      <c r="C18" s="86" t="s">
        <v>79</v>
      </c>
      <c r="D18" s="86" t="s">
        <v>79</v>
      </c>
      <c r="E18" s="76" t="s">
        <v>79</v>
      </c>
    </row>
    <row r="19" spans="1:5" s="134" customFormat="1" ht="18" customHeight="1" x14ac:dyDescent="0.35">
      <c r="A19" s="43">
        <v>2026</v>
      </c>
      <c r="B19" s="44" t="s">
        <v>79</v>
      </c>
      <c r="C19" s="45" t="s">
        <v>79</v>
      </c>
      <c r="D19" s="75" t="s">
        <v>79</v>
      </c>
      <c r="E19" s="47" t="s">
        <v>79</v>
      </c>
    </row>
    <row r="20" spans="1:5" s="154" customFormat="1" ht="18" customHeight="1" x14ac:dyDescent="0.35">
      <c r="A20" s="43">
        <v>2027</v>
      </c>
      <c r="B20" s="44" t="s">
        <v>79</v>
      </c>
      <c r="C20" s="45" t="s">
        <v>79</v>
      </c>
      <c r="D20" s="46" t="s">
        <v>79</v>
      </c>
      <c r="E20" s="47" t="s">
        <v>79</v>
      </c>
    </row>
    <row r="21" spans="1:5" s="156" customFormat="1" ht="18" customHeight="1" x14ac:dyDescent="0.35">
      <c r="A21" s="43">
        <v>2028</v>
      </c>
      <c r="B21" s="44" t="s">
        <v>79</v>
      </c>
      <c r="C21" s="45" t="s">
        <v>79</v>
      </c>
      <c r="D21" s="46" t="s">
        <v>79</v>
      </c>
      <c r="E21" s="47" t="s">
        <v>79</v>
      </c>
    </row>
    <row r="22" spans="1:5" s="167" customFormat="1" ht="18" customHeight="1" x14ac:dyDescent="0.35">
      <c r="A22" s="43">
        <v>2029</v>
      </c>
      <c r="B22" s="44" t="s">
        <v>79</v>
      </c>
      <c r="C22" s="45" t="s">
        <v>79</v>
      </c>
      <c r="D22" s="46" t="s">
        <v>79</v>
      </c>
      <c r="E22" s="47" t="s">
        <v>79</v>
      </c>
    </row>
    <row r="23" spans="1:5" s="170" customFormat="1" ht="18" customHeight="1" x14ac:dyDescent="0.35">
      <c r="A23" s="43">
        <v>2030</v>
      </c>
      <c r="B23" s="44" t="s">
        <v>79</v>
      </c>
      <c r="C23" s="45" t="s">
        <v>79</v>
      </c>
      <c r="D23" s="46" t="s">
        <v>79</v>
      </c>
      <c r="E23" s="47" t="s">
        <v>79</v>
      </c>
    </row>
    <row r="24" spans="1:5" s="170" customFormat="1" ht="18" customHeight="1" x14ac:dyDescent="0.35">
      <c r="A24" s="43">
        <v>2031</v>
      </c>
      <c r="B24" s="44" t="s">
        <v>79</v>
      </c>
      <c r="C24" s="45" t="s">
        <v>79</v>
      </c>
      <c r="D24" s="46" t="s">
        <v>79</v>
      </c>
      <c r="E24" s="47" t="s">
        <v>79</v>
      </c>
    </row>
    <row r="25" spans="1:5" ht="21.75" customHeight="1" x14ac:dyDescent="0.35">
      <c r="A25" s="25" t="s">
        <v>4</v>
      </c>
      <c r="B25" s="3"/>
      <c r="C25" s="3"/>
    </row>
    <row r="26" spans="1:5" ht="21.75" customHeight="1" x14ac:dyDescent="0.35">
      <c r="A26" s="30" t="s">
        <v>272</v>
      </c>
      <c r="B26" s="3"/>
      <c r="C26" s="3"/>
    </row>
    <row r="27" spans="1:5" ht="21.75" customHeight="1" x14ac:dyDescent="0.35">
      <c r="A27" s="72" t="s">
        <v>273</v>
      </c>
      <c r="B27" s="3"/>
      <c r="C27" s="3"/>
    </row>
    <row r="28" spans="1:5" ht="21.75" customHeight="1" x14ac:dyDescent="0.35">
      <c r="A28" s="30" t="s">
        <v>205</v>
      </c>
      <c r="B28" s="19"/>
      <c r="C28" s="19"/>
    </row>
    <row r="29" spans="1:5" ht="21.75" customHeight="1" x14ac:dyDescent="0.35">
      <c r="A29" s="72"/>
      <c r="B29" s="19"/>
      <c r="C29" s="19"/>
    </row>
    <row r="30" spans="1:5" ht="21.75" customHeight="1" x14ac:dyDescent="0.35">
      <c r="A30" s="238" t="str">
        <f>Headings!F34</f>
        <v>Page 34</v>
      </c>
      <c r="B30" s="241"/>
      <c r="C30" s="241"/>
      <c r="D30" s="241"/>
      <c r="E30" s="240"/>
    </row>
    <row r="33" spans="1:2" ht="21.75" customHeight="1" x14ac:dyDescent="0.35">
      <c r="B33" s="7"/>
    </row>
    <row r="34" spans="1:2" ht="21.75" customHeight="1" x14ac:dyDescent="0.35">
      <c r="B34" s="7"/>
    </row>
    <row r="35" spans="1:2" ht="21.75" customHeight="1" x14ac:dyDescent="0.35">
      <c r="A35" s="6"/>
      <c r="B35" s="7"/>
    </row>
    <row r="36" spans="1:2" ht="21.75" customHeight="1" x14ac:dyDescent="0.35">
      <c r="A36" s="6"/>
      <c r="B36" s="6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</sheetData>
  <mergeCells count="3">
    <mergeCell ref="A30:E30"/>
    <mergeCell ref="A1:E1"/>
    <mergeCell ref="A2:E2"/>
  </mergeCells>
  <phoneticPr fontId="4"/>
  <pageMargins left="0.75" right="0.75" top="1" bottom="1" header="0.5" footer="0.5"/>
  <pageSetup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A1:E38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90625" style="2" customWidth="1"/>
    <col min="2" max="2" width="20.7265625" style="2" customWidth="1"/>
    <col min="3" max="3" width="10.7265625" style="2" customWidth="1"/>
    <col min="4" max="5" width="17.7265625" style="19" customWidth="1"/>
    <col min="6" max="16384" width="10.7265625" style="19"/>
  </cols>
  <sheetData>
    <row r="1" spans="1:5" ht="23.4" x14ac:dyDescent="0.35">
      <c r="A1" s="239" t="str">
        <f>Headings!E35</f>
        <v>August 2022 Parks Lid Lift Forecast</v>
      </c>
      <c r="B1" s="240"/>
      <c r="C1" s="240"/>
      <c r="D1" s="240"/>
      <c r="E1" s="240"/>
    </row>
    <row r="2" spans="1:5" ht="21.75" customHeight="1" x14ac:dyDescent="0.35">
      <c r="A2" s="239" t="s">
        <v>85</v>
      </c>
      <c r="B2" s="240"/>
      <c r="C2" s="240"/>
      <c r="D2" s="240"/>
      <c r="E2" s="240"/>
    </row>
    <row r="4" spans="1:5" s="22" customFormat="1" ht="66" customHeight="1" x14ac:dyDescent="0.35">
      <c r="A4" s="21" t="s">
        <v>108</v>
      </c>
      <c r="B4" s="32" t="s">
        <v>81</v>
      </c>
      <c r="C4" s="32" t="s">
        <v>27</v>
      </c>
      <c r="D4" s="21" t="str">
        <f>Headings!E51</f>
        <v>% Change from July 2022 Forecast</v>
      </c>
      <c r="E4" s="33" t="str">
        <f>Headings!F51</f>
        <v>% Change from July 2022 Forecast</v>
      </c>
    </row>
    <row r="5" spans="1:5" s="53" customFormat="1" ht="18" customHeight="1" x14ac:dyDescent="0.35">
      <c r="A5" s="38">
        <v>2013</v>
      </c>
      <c r="B5" s="39">
        <v>41283924</v>
      </c>
      <c r="C5" s="82" t="s">
        <v>79</v>
      </c>
      <c r="D5" s="51">
        <v>0</v>
      </c>
      <c r="E5" s="42">
        <v>0</v>
      </c>
    </row>
    <row r="6" spans="1:5" s="53" customFormat="1" ht="18" customHeight="1" x14ac:dyDescent="0.35">
      <c r="A6" s="43">
        <v>2014</v>
      </c>
      <c r="B6" s="44">
        <v>63633007.528015107</v>
      </c>
      <c r="C6" s="46">
        <v>0.54135075745258865</v>
      </c>
      <c r="D6" s="46">
        <v>0</v>
      </c>
      <c r="E6" s="47">
        <v>0</v>
      </c>
    </row>
    <row r="7" spans="1:5" s="53" customFormat="1" ht="18" customHeight="1" x14ac:dyDescent="0.35">
      <c r="A7" s="43">
        <v>2015</v>
      </c>
      <c r="B7" s="44">
        <v>65762804</v>
      </c>
      <c r="C7" s="46">
        <v>3.3469995442966027E-2</v>
      </c>
      <c r="D7" s="46">
        <v>0</v>
      </c>
      <c r="E7" s="47">
        <v>0</v>
      </c>
    </row>
    <row r="8" spans="1:5" s="53" customFormat="1" ht="18" customHeight="1" x14ac:dyDescent="0.35">
      <c r="A8" s="43">
        <v>2016</v>
      </c>
      <c r="B8" s="44">
        <v>67925490</v>
      </c>
      <c r="C8" s="46">
        <v>3.2886158564650048E-2</v>
      </c>
      <c r="D8" s="46">
        <v>0</v>
      </c>
      <c r="E8" s="47">
        <v>0</v>
      </c>
    </row>
    <row r="9" spans="1:5" s="53" customFormat="1" ht="18" customHeight="1" x14ac:dyDescent="0.35">
      <c r="A9" s="43">
        <v>2017</v>
      </c>
      <c r="B9" s="44">
        <v>70568324</v>
      </c>
      <c r="C9" s="46">
        <v>3.8907838574296694E-2</v>
      </c>
      <c r="D9" s="46">
        <v>0</v>
      </c>
      <c r="E9" s="47">
        <v>0</v>
      </c>
    </row>
    <row r="10" spans="1:5" s="53" customFormat="1" ht="18" customHeight="1" x14ac:dyDescent="0.35">
      <c r="A10" s="43">
        <v>2018</v>
      </c>
      <c r="B10" s="44">
        <v>74256788</v>
      </c>
      <c r="C10" s="46">
        <v>5.2267983578581312E-2</v>
      </c>
      <c r="D10" s="46">
        <v>0</v>
      </c>
      <c r="E10" s="47">
        <v>0</v>
      </c>
    </row>
    <row r="11" spans="1:5" s="53" customFormat="1" ht="18" customHeight="1" x14ac:dyDescent="0.35">
      <c r="A11" s="43">
        <v>2019</v>
      </c>
      <c r="B11" s="44">
        <v>78148624</v>
      </c>
      <c r="C11" s="46">
        <v>5.2410508248754262E-2</v>
      </c>
      <c r="D11" s="56">
        <v>0</v>
      </c>
      <c r="E11" s="47">
        <v>0</v>
      </c>
    </row>
    <row r="12" spans="1:5" s="53" customFormat="1" ht="18" customHeight="1" x14ac:dyDescent="0.35">
      <c r="A12" s="43">
        <v>2020</v>
      </c>
      <c r="B12" s="44">
        <v>116827149</v>
      </c>
      <c r="C12" s="46">
        <v>0.4949354578527192</v>
      </c>
      <c r="D12" s="56">
        <v>0</v>
      </c>
      <c r="E12" s="47">
        <v>0</v>
      </c>
    </row>
    <row r="13" spans="1:5" s="53" customFormat="1" ht="18" customHeight="1" x14ac:dyDescent="0.35">
      <c r="A13" s="43">
        <v>2021</v>
      </c>
      <c r="B13" s="44">
        <v>121752034</v>
      </c>
      <c r="C13" s="46">
        <v>4.2155312717594429E-2</v>
      </c>
      <c r="D13" s="56">
        <v>0</v>
      </c>
      <c r="E13" s="47">
        <v>0</v>
      </c>
    </row>
    <row r="14" spans="1:5" s="53" customFormat="1" ht="18" customHeight="1" thickBot="1" x14ac:dyDescent="0.4">
      <c r="A14" s="48">
        <v>2022</v>
      </c>
      <c r="B14" s="49">
        <v>133027376</v>
      </c>
      <c r="C14" s="55">
        <v>9.260906474876629E-2</v>
      </c>
      <c r="D14" s="57">
        <v>0</v>
      </c>
      <c r="E14" s="77">
        <v>0</v>
      </c>
    </row>
    <row r="15" spans="1:5" s="53" customFormat="1" ht="18" customHeight="1" thickTop="1" x14ac:dyDescent="0.35">
      <c r="A15" s="43">
        <v>2023</v>
      </c>
      <c r="B15" s="44">
        <v>149482910.37115392</v>
      </c>
      <c r="C15" s="46">
        <v>0.12370036052694844</v>
      </c>
      <c r="D15" s="56">
        <v>3.5173319194015118E-3</v>
      </c>
      <c r="E15" s="47">
        <v>523938.14768284559</v>
      </c>
    </row>
    <row r="16" spans="1:5" s="53" customFormat="1" ht="18" customHeight="1" x14ac:dyDescent="0.35">
      <c r="A16" s="43">
        <v>2024</v>
      </c>
      <c r="B16" s="44">
        <v>160704149.68355682</v>
      </c>
      <c r="C16" s="46">
        <v>7.5067037994787977E-2</v>
      </c>
      <c r="D16" s="56">
        <v>3.5284824263912551E-3</v>
      </c>
      <c r="E16" s="47">
        <v>565048.00604715943</v>
      </c>
    </row>
    <row r="17" spans="1:5" ht="18" customHeight="1" x14ac:dyDescent="0.35">
      <c r="A17" s="43">
        <v>2025</v>
      </c>
      <c r="B17" s="44">
        <v>168992466.76060584</v>
      </c>
      <c r="C17" s="46">
        <v>5.1575003466740377E-2</v>
      </c>
      <c r="D17" s="56">
        <v>3.5356234843395562E-3</v>
      </c>
      <c r="E17" s="47">
        <v>595388.6640124917</v>
      </c>
    </row>
    <row r="18" spans="1:5" s="134" customFormat="1" ht="18" customHeight="1" x14ac:dyDescent="0.35">
      <c r="A18" s="43">
        <v>2026</v>
      </c>
      <c r="B18" s="44" t="s">
        <v>79</v>
      </c>
      <c r="C18" s="45" t="s">
        <v>79</v>
      </c>
      <c r="D18" s="46" t="s">
        <v>79</v>
      </c>
      <c r="E18" s="47" t="s">
        <v>79</v>
      </c>
    </row>
    <row r="19" spans="1:5" s="154" customFormat="1" ht="18" customHeight="1" x14ac:dyDescent="0.35">
      <c r="A19" s="43">
        <v>2027</v>
      </c>
      <c r="B19" s="44" t="s">
        <v>79</v>
      </c>
      <c r="C19" s="45" t="s">
        <v>79</v>
      </c>
      <c r="D19" s="46" t="s">
        <v>79</v>
      </c>
      <c r="E19" s="47" t="s">
        <v>79</v>
      </c>
    </row>
    <row r="20" spans="1:5" s="156" customFormat="1" ht="18" customHeight="1" x14ac:dyDescent="0.35">
      <c r="A20" s="43">
        <v>2028</v>
      </c>
      <c r="B20" s="44" t="s">
        <v>79</v>
      </c>
      <c r="C20" s="45" t="s">
        <v>79</v>
      </c>
      <c r="D20" s="46" t="s">
        <v>79</v>
      </c>
      <c r="E20" s="47" t="s">
        <v>79</v>
      </c>
    </row>
    <row r="21" spans="1:5" s="167" customFormat="1" ht="18" customHeight="1" x14ac:dyDescent="0.35">
      <c r="A21" s="43">
        <v>2029</v>
      </c>
      <c r="B21" s="44" t="s">
        <v>79</v>
      </c>
      <c r="C21" s="45" t="s">
        <v>79</v>
      </c>
      <c r="D21" s="46" t="s">
        <v>79</v>
      </c>
      <c r="E21" s="47" t="s">
        <v>79</v>
      </c>
    </row>
    <row r="22" spans="1:5" s="170" customFormat="1" ht="18" customHeight="1" x14ac:dyDescent="0.35">
      <c r="A22" s="43">
        <v>2030</v>
      </c>
      <c r="B22" s="44" t="s">
        <v>79</v>
      </c>
      <c r="C22" s="45" t="s">
        <v>79</v>
      </c>
      <c r="D22" s="46" t="s">
        <v>79</v>
      </c>
      <c r="E22" s="47" t="s">
        <v>79</v>
      </c>
    </row>
    <row r="23" spans="1:5" s="170" customFormat="1" ht="18" customHeight="1" x14ac:dyDescent="0.35">
      <c r="A23" s="43">
        <v>2031</v>
      </c>
      <c r="B23" s="44" t="s">
        <v>79</v>
      </c>
      <c r="C23" s="45" t="s">
        <v>79</v>
      </c>
      <c r="D23" s="46" t="s">
        <v>79</v>
      </c>
      <c r="E23" s="47" t="s">
        <v>79</v>
      </c>
    </row>
    <row r="24" spans="1:5" ht="21.75" customHeight="1" x14ac:dyDescent="0.35">
      <c r="A24" s="25" t="s">
        <v>4</v>
      </c>
      <c r="B24" s="3"/>
      <c r="C24" s="3"/>
    </row>
    <row r="25" spans="1:5" ht="21.75" customHeight="1" x14ac:dyDescent="0.35">
      <c r="A25" s="30" t="s">
        <v>114</v>
      </c>
      <c r="B25" s="3"/>
      <c r="C25" s="3"/>
    </row>
    <row r="26" spans="1:5" ht="21.75" customHeight="1" x14ac:dyDescent="0.35">
      <c r="A26" s="30" t="s">
        <v>180</v>
      </c>
      <c r="B26" s="3"/>
      <c r="C26" s="3"/>
    </row>
    <row r="27" spans="1:5" ht="21.75" customHeight="1" x14ac:dyDescent="0.35">
      <c r="A27" s="30" t="s">
        <v>242</v>
      </c>
      <c r="B27" s="19"/>
      <c r="C27" s="19"/>
    </row>
    <row r="28" spans="1:5" ht="21.75" customHeight="1" x14ac:dyDescent="0.35">
      <c r="A28" s="30" t="s">
        <v>241</v>
      </c>
      <c r="B28" s="19"/>
      <c r="C28" s="19"/>
    </row>
    <row r="29" spans="1:5" ht="21.75" customHeight="1" x14ac:dyDescent="0.35">
      <c r="A29" s="30" t="s">
        <v>271</v>
      </c>
    </row>
    <row r="30" spans="1:5" ht="21.75" customHeight="1" x14ac:dyDescent="0.35">
      <c r="A30" s="238" t="str">
        <f>Headings!F35</f>
        <v>Page 35</v>
      </c>
      <c r="B30" s="241"/>
      <c r="C30" s="241"/>
      <c r="D30" s="241"/>
      <c r="E30" s="240"/>
    </row>
    <row r="32" spans="1:5" ht="21.75" customHeight="1" x14ac:dyDescent="0.35">
      <c r="B32" s="7"/>
    </row>
    <row r="33" spans="1:2" ht="21.75" customHeight="1" x14ac:dyDescent="0.35">
      <c r="B33" s="7"/>
    </row>
    <row r="34" spans="1:2" ht="21.75" customHeight="1" x14ac:dyDescent="0.35">
      <c r="A34" s="6"/>
      <c r="B34" s="7"/>
    </row>
    <row r="35" spans="1:2" ht="21.75" customHeight="1" x14ac:dyDescent="0.35">
      <c r="A35" s="6"/>
      <c r="B35" s="6"/>
    </row>
    <row r="36" spans="1:2" ht="21.75" customHeight="1" x14ac:dyDescent="0.35">
      <c r="A36" s="6"/>
      <c r="B36" s="6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</sheetData>
  <mergeCells count="3">
    <mergeCell ref="A30:E30"/>
    <mergeCell ref="A2:E2"/>
    <mergeCell ref="A1:E1"/>
  </mergeCells>
  <phoneticPr fontId="4"/>
  <pageMargins left="0.75" right="0.75" top="1" bottom="1" header="0.5" footer="0.5"/>
  <pageSetup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pageSetUpPr fitToPage="1"/>
  </sheetPr>
  <dimension ref="A1:E39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" customWidth="1"/>
    <col min="2" max="2" width="20.7265625" style="2" customWidth="1"/>
    <col min="3" max="3" width="10.7265625" style="2" customWidth="1"/>
    <col min="4" max="5" width="17.7265625" style="19" customWidth="1"/>
    <col min="6" max="16384" width="10.7265625" style="19"/>
  </cols>
  <sheetData>
    <row r="1" spans="1:5" ht="23.4" x14ac:dyDescent="0.35">
      <c r="A1" s="239" t="str">
        <f>Headings!E36</f>
        <v>August 2022 Veterans, Seniors, and Human Services Lid Lift Forecast</v>
      </c>
      <c r="B1" s="240"/>
      <c r="C1" s="240"/>
      <c r="D1" s="240"/>
      <c r="E1" s="240"/>
    </row>
    <row r="2" spans="1:5" ht="21.75" customHeight="1" x14ac:dyDescent="0.35">
      <c r="A2" s="239" t="s">
        <v>85</v>
      </c>
      <c r="B2" s="240"/>
      <c r="C2" s="240"/>
      <c r="D2" s="240"/>
      <c r="E2" s="240"/>
    </row>
    <row r="4" spans="1:5" s="22" customFormat="1" ht="66" customHeight="1" x14ac:dyDescent="0.35">
      <c r="A4" s="21" t="s">
        <v>108</v>
      </c>
      <c r="B4" s="32" t="s">
        <v>81</v>
      </c>
      <c r="C4" s="32" t="s">
        <v>27</v>
      </c>
      <c r="D4" s="21" t="str">
        <f>Headings!E51</f>
        <v>% Change from July 2022 Forecast</v>
      </c>
      <c r="E4" s="33" t="str">
        <f>Headings!F51</f>
        <v>% Change from July 2022 Forecast</v>
      </c>
    </row>
    <row r="5" spans="1:5" s="53" customFormat="1" ht="18" customHeight="1" x14ac:dyDescent="0.35">
      <c r="A5" s="38">
        <v>2012</v>
      </c>
      <c r="B5" s="39">
        <v>15882255</v>
      </c>
      <c r="C5" s="74" t="s">
        <v>79</v>
      </c>
      <c r="D5" s="51">
        <v>0</v>
      </c>
      <c r="E5" s="42">
        <v>0</v>
      </c>
    </row>
    <row r="6" spans="1:5" s="53" customFormat="1" ht="18" customHeight="1" x14ac:dyDescent="0.35">
      <c r="A6" s="43">
        <v>2013</v>
      </c>
      <c r="B6" s="44">
        <v>16409992</v>
      </c>
      <c r="C6" s="46">
        <v>3.322809009174077E-2</v>
      </c>
      <c r="D6" s="46">
        <v>0</v>
      </c>
      <c r="E6" s="47">
        <v>0</v>
      </c>
    </row>
    <row r="7" spans="1:5" s="53" customFormat="1" ht="18" customHeight="1" x14ac:dyDescent="0.35">
      <c r="A7" s="43">
        <v>2014</v>
      </c>
      <c r="B7" s="44">
        <v>16774932</v>
      </c>
      <c r="C7" s="46">
        <v>2.2238889574108356E-2</v>
      </c>
      <c r="D7" s="46">
        <v>0</v>
      </c>
      <c r="E7" s="47">
        <v>0</v>
      </c>
    </row>
    <row r="8" spans="1:5" s="53" customFormat="1" ht="18" customHeight="1" x14ac:dyDescent="0.35">
      <c r="A8" s="43">
        <v>2015</v>
      </c>
      <c r="B8" s="44">
        <v>17350514</v>
      </c>
      <c r="C8" s="46">
        <v>3.431203178647757E-2</v>
      </c>
      <c r="D8" s="46">
        <v>0</v>
      </c>
      <c r="E8" s="47">
        <v>0</v>
      </c>
    </row>
    <row r="9" spans="1:5" s="53" customFormat="1" ht="18" customHeight="1" x14ac:dyDescent="0.35">
      <c r="A9" s="43">
        <v>2016</v>
      </c>
      <c r="B9" s="44">
        <v>17918894</v>
      </c>
      <c r="C9" s="46">
        <v>3.2758683690869317E-2</v>
      </c>
      <c r="D9" s="46">
        <v>0</v>
      </c>
      <c r="E9" s="47">
        <v>0</v>
      </c>
    </row>
    <row r="10" spans="1:5" s="53" customFormat="1" ht="18" customHeight="1" x14ac:dyDescent="0.35">
      <c r="A10" s="43">
        <v>2017</v>
      </c>
      <c r="B10" s="44">
        <v>18616034</v>
      </c>
      <c r="C10" s="46">
        <v>3.8905302972382039E-2</v>
      </c>
      <c r="D10" s="46">
        <v>0</v>
      </c>
      <c r="E10" s="47">
        <v>0</v>
      </c>
    </row>
    <row r="11" spans="1:5" s="53" customFormat="1" ht="18" customHeight="1" x14ac:dyDescent="0.35">
      <c r="A11" s="43">
        <v>2018</v>
      </c>
      <c r="B11" s="44">
        <v>53265713</v>
      </c>
      <c r="C11" s="46">
        <v>1.861281463065656</v>
      </c>
      <c r="D11" s="46">
        <v>0</v>
      </c>
      <c r="E11" s="47">
        <v>0</v>
      </c>
    </row>
    <row r="12" spans="1:5" s="53" customFormat="1" ht="18" customHeight="1" x14ac:dyDescent="0.35">
      <c r="A12" s="43">
        <v>2019</v>
      </c>
      <c r="B12" s="44">
        <v>56301126</v>
      </c>
      <c r="C12" s="46">
        <v>5.6986245542230973E-2</v>
      </c>
      <c r="D12" s="46">
        <v>0</v>
      </c>
      <c r="E12" s="47">
        <v>0</v>
      </c>
    </row>
    <row r="13" spans="1:5" s="53" customFormat="1" ht="18" customHeight="1" x14ac:dyDescent="0.35">
      <c r="A13" s="43">
        <v>2020</v>
      </c>
      <c r="B13" s="44">
        <v>59351012</v>
      </c>
      <c r="C13" s="46">
        <v>5.4170959209590253E-2</v>
      </c>
      <c r="D13" s="46">
        <v>0</v>
      </c>
      <c r="E13" s="47">
        <v>0</v>
      </c>
    </row>
    <row r="14" spans="1:5" s="53" customFormat="1" ht="18" customHeight="1" x14ac:dyDescent="0.35">
      <c r="A14" s="43">
        <v>2021</v>
      </c>
      <c r="B14" s="44">
        <v>62489739</v>
      </c>
      <c r="C14" s="46">
        <v>5.2884136162665518E-2</v>
      </c>
      <c r="D14" s="46">
        <v>0</v>
      </c>
      <c r="E14" s="47">
        <v>0</v>
      </c>
    </row>
    <row r="15" spans="1:5" s="53" customFormat="1" ht="18" customHeight="1" thickBot="1" x14ac:dyDescent="0.4">
      <c r="A15" s="48">
        <v>2022</v>
      </c>
      <c r="B15" s="49">
        <v>65561587</v>
      </c>
      <c r="C15" s="55">
        <v>4.91576385044592E-2</v>
      </c>
      <c r="D15" s="55">
        <v>0</v>
      </c>
      <c r="E15" s="77">
        <v>0</v>
      </c>
    </row>
    <row r="16" spans="1:5" s="53" customFormat="1" ht="18" customHeight="1" thickTop="1" x14ac:dyDescent="0.35">
      <c r="A16" s="43">
        <v>2023</v>
      </c>
      <c r="B16" s="44">
        <v>68708783.082350492</v>
      </c>
      <c r="C16" s="46">
        <v>4.8003659251727671E-2</v>
      </c>
      <c r="D16" s="46">
        <v>1.2993133027237036E-3</v>
      </c>
      <c r="E16" s="47">
        <v>89158.39118912816</v>
      </c>
    </row>
    <row r="17" spans="1:5" s="53" customFormat="1" ht="18" customHeight="1" x14ac:dyDescent="0.35">
      <c r="A17" s="43">
        <v>2024</v>
      </c>
      <c r="B17" s="85" t="s">
        <v>79</v>
      </c>
      <c r="C17" s="85" t="s">
        <v>79</v>
      </c>
      <c r="D17" s="75" t="s">
        <v>79</v>
      </c>
      <c r="E17" s="76" t="s">
        <v>79</v>
      </c>
    </row>
    <row r="18" spans="1:5" ht="18" customHeight="1" x14ac:dyDescent="0.35">
      <c r="A18" s="43">
        <v>2025</v>
      </c>
      <c r="B18" s="85" t="s">
        <v>79</v>
      </c>
      <c r="C18" s="85" t="s">
        <v>79</v>
      </c>
      <c r="D18" s="75" t="s">
        <v>79</v>
      </c>
      <c r="E18" s="76" t="s">
        <v>79</v>
      </c>
    </row>
    <row r="19" spans="1:5" s="134" customFormat="1" ht="18" customHeight="1" x14ac:dyDescent="0.35">
      <c r="A19" s="43">
        <v>2026</v>
      </c>
      <c r="B19" s="85" t="s">
        <v>79</v>
      </c>
      <c r="C19" s="85" t="s">
        <v>79</v>
      </c>
      <c r="D19" s="75" t="s">
        <v>79</v>
      </c>
      <c r="E19" s="76" t="s">
        <v>79</v>
      </c>
    </row>
    <row r="20" spans="1:5" s="154" customFormat="1" ht="18" customHeight="1" x14ac:dyDescent="0.35">
      <c r="A20" s="43">
        <v>2027</v>
      </c>
      <c r="B20" s="85" t="s">
        <v>79</v>
      </c>
      <c r="C20" s="85" t="s">
        <v>79</v>
      </c>
      <c r="D20" s="75" t="s">
        <v>79</v>
      </c>
      <c r="E20" s="76" t="s">
        <v>79</v>
      </c>
    </row>
    <row r="21" spans="1:5" s="156" customFormat="1" ht="18" customHeight="1" x14ac:dyDescent="0.35">
      <c r="A21" s="43">
        <v>2028</v>
      </c>
      <c r="B21" s="85" t="s">
        <v>79</v>
      </c>
      <c r="C21" s="85" t="s">
        <v>79</v>
      </c>
      <c r="D21" s="75" t="s">
        <v>79</v>
      </c>
      <c r="E21" s="76" t="s">
        <v>79</v>
      </c>
    </row>
    <row r="22" spans="1:5" s="167" customFormat="1" ht="18" customHeight="1" x14ac:dyDescent="0.35">
      <c r="A22" s="43">
        <v>2029</v>
      </c>
      <c r="B22" s="85" t="s">
        <v>79</v>
      </c>
      <c r="C22" s="85" t="s">
        <v>79</v>
      </c>
      <c r="D22" s="75" t="s">
        <v>79</v>
      </c>
      <c r="E22" s="76" t="s">
        <v>79</v>
      </c>
    </row>
    <row r="23" spans="1:5" s="170" customFormat="1" ht="18" customHeight="1" x14ac:dyDescent="0.35">
      <c r="A23" s="43">
        <v>2030</v>
      </c>
      <c r="B23" s="85" t="s">
        <v>79</v>
      </c>
      <c r="C23" s="85" t="s">
        <v>79</v>
      </c>
      <c r="D23" s="75" t="s">
        <v>79</v>
      </c>
      <c r="E23" s="76" t="s">
        <v>79</v>
      </c>
    </row>
    <row r="24" spans="1:5" s="170" customFormat="1" ht="18" customHeight="1" x14ac:dyDescent="0.35">
      <c r="A24" s="43">
        <v>2031</v>
      </c>
      <c r="B24" s="85" t="s">
        <v>79</v>
      </c>
      <c r="C24" s="85" t="s">
        <v>79</v>
      </c>
      <c r="D24" s="75" t="s">
        <v>79</v>
      </c>
      <c r="E24" s="76" t="s">
        <v>79</v>
      </c>
    </row>
    <row r="25" spans="1:5" ht="21.75" customHeight="1" x14ac:dyDescent="0.35">
      <c r="A25" s="25" t="s">
        <v>4</v>
      </c>
      <c r="B25" s="3"/>
      <c r="C25" s="3"/>
    </row>
    <row r="26" spans="1:5" ht="21.75" customHeight="1" x14ac:dyDescent="0.35">
      <c r="A26" s="30" t="s">
        <v>114</v>
      </c>
      <c r="B26" s="3"/>
      <c r="C26" s="3"/>
    </row>
    <row r="27" spans="1:5" ht="21.75" customHeight="1" x14ac:dyDescent="0.35">
      <c r="A27" s="30" t="s">
        <v>224</v>
      </c>
      <c r="B27" s="3"/>
      <c r="C27" s="3"/>
    </row>
    <row r="28" spans="1:5" ht="21.75" customHeight="1" x14ac:dyDescent="0.35">
      <c r="A28" s="30" t="s">
        <v>270</v>
      </c>
      <c r="B28" s="19"/>
      <c r="C28" s="19"/>
    </row>
    <row r="29" spans="1:5" ht="21.75" customHeight="1" x14ac:dyDescent="0.35">
      <c r="A29" s="3"/>
      <c r="B29" s="19"/>
      <c r="C29" s="19"/>
    </row>
    <row r="30" spans="1:5" ht="21.75" customHeight="1" x14ac:dyDescent="0.35">
      <c r="A30" s="238" t="str">
        <f>Headings!F36</f>
        <v>Page 36</v>
      </c>
      <c r="B30" s="241"/>
      <c r="C30" s="241"/>
      <c r="D30" s="241"/>
      <c r="E30" s="240"/>
    </row>
    <row r="33" spans="1:2" ht="21.75" customHeight="1" x14ac:dyDescent="0.35">
      <c r="B33" s="7"/>
    </row>
    <row r="34" spans="1:2" ht="21.75" customHeight="1" x14ac:dyDescent="0.35">
      <c r="B34" s="7"/>
    </row>
    <row r="35" spans="1:2" ht="21.75" customHeight="1" x14ac:dyDescent="0.35">
      <c r="A35" s="6"/>
      <c r="B35" s="7"/>
    </row>
    <row r="36" spans="1:2" ht="21.75" customHeight="1" x14ac:dyDescent="0.35">
      <c r="A36" s="6"/>
      <c r="B36" s="6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</sheetData>
  <mergeCells count="3">
    <mergeCell ref="A30:E30"/>
    <mergeCell ref="A1:E1"/>
    <mergeCell ref="A2:E2"/>
  </mergeCells>
  <phoneticPr fontId="4"/>
  <pageMargins left="0.75" right="0.75" top="1" bottom="1" header="0.5" footer="0.5"/>
  <pageSetup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pageSetUpPr fitToPage="1"/>
  </sheetPr>
  <dimension ref="A1:G39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90" customWidth="1"/>
    <col min="2" max="2" width="20.7265625" style="90" customWidth="1"/>
    <col min="3" max="3" width="10.7265625" style="90" customWidth="1"/>
    <col min="4" max="5" width="17.7265625" style="91" customWidth="1"/>
    <col min="6" max="16384" width="10.7265625" style="91"/>
  </cols>
  <sheetData>
    <row r="1" spans="1:7" ht="23.4" x14ac:dyDescent="0.35">
      <c r="A1" s="239" t="str">
        <f>+Headings!E37</f>
        <v>August 2022 PSERN Forecast</v>
      </c>
      <c r="B1" s="240"/>
      <c r="C1" s="240"/>
      <c r="D1" s="240"/>
      <c r="E1" s="240"/>
    </row>
    <row r="2" spans="1:7" ht="21.75" customHeight="1" x14ac:dyDescent="0.35">
      <c r="A2" s="239" t="s">
        <v>85</v>
      </c>
      <c r="B2" s="240"/>
      <c r="C2" s="240"/>
      <c r="D2" s="240"/>
      <c r="E2" s="240"/>
    </row>
    <row r="3" spans="1:7" ht="21.75" customHeight="1" x14ac:dyDescent="0.35">
      <c r="A3" s="239"/>
      <c r="B3" s="240"/>
      <c r="C3" s="240"/>
      <c r="D3" s="240"/>
      <c r="E3" s="240"/>
    </row>
    <row r="4" spans="1:7" s="22" customFormat="1" ht="66" customHeight="1" x14ac:dyDescent="0.35">
      <c r="A4" s="21" t="s">
        <v>108</v>
      </c>
      <c r="B4" s="32" t="s">
        <v>81</v>
      </c>
      <c r="C4" s="32" t="s">
        <v>27</v>
      </c>
      <c r="D4" s="21" t="str">
        <f>Headings!E51</f>
        <v>% Change from July 2022 Forecast</v>
      </c>
      <c r="E4" s="33" t="str">
        <f>Headings!F51</f>
        <v>% Change from July 2022 Forecast</v>
      </c>
    </row>
    <row r="5" spans="1:7" s="53" customFormat="1" ht="18" customHeight="1" x14ac:dyDescent="0.35">
      <c r="A5" s="38">
        <v>2012</v>
      </c>
      <c r="B5" s="39" t="s">
        <v>79</v>
      </c>
      <c r="C5" s="40" t="s">
        <v>79</v>
      </c>
      <c r="D5" s="51" t="s">
        <v>79</v>
      </c>
      <c r="E5" s="42" t="s">
        <v>79</v>
      </c>
    </row>
    <row r="6" spans="1:7" s="53" customFormat="1" ht="18" customHeight="1" x14ac:dyDescent="0.35">
      <c r="A6" s="43">
        <v>2013</v>
      </c>
      <c r="B6" s="44" t="s">
        <v>79</v>
      </c>
      <c r="C6" s="45" t="s">
        <v>79</v>
      </c>
      <c r="D6" s="46" t="s">
        <v>79</v>
      </c>
      <c r="E6" s="47" t="s">
        <v>79</v>
      </c>
    </row>
    <row r="7" spans="1:7" s="53" customFormat="1" ht="18" customHeight="1" x14ac:dyDescent="0.35">
      <c r="A7" s="43">
        <v>2014</v>
      </c>
      <c r="B7" s="44" t="s">
        <v>79</v>
      </c>
      <c r="C7" s="45" t="s">
        <v>79</v>
      </c>
      <c r="D7" s="46" t="s">
        <v>79</v>
      </c>
      <c r="E7" s="47" t="s">
        <v>79</v>
      </c>
      <c r="F7" s="58"/>
      <c r="G7" s="71"/>
    </row>
    <row r="8" spans="1:7" s="53" customFormat="1" ht="18" customHeight="1" x14ac:dyDescent="0.35">
      <c r="A8" s="43">
        <v>2015</v>
      </c>
      <c r="B8" s="44" t="s">
        <v>79</v>
      </c>
      <c r="C8" s="45" t="s">
        <v>79</v>
      </c>
      <c r="D8" s="46" t="s">
        <v>79</v>
      </c>
      <c r="E8" s="47" t="s">
        <v>79</v>
      </c>
    </row>
    <row r="9" spans="1:7" s="53" customFormat="1" ht="18" customHeight="1" x14ac:dyDescent="0.35">
      <c r="A9" s="43">
        <v>2016</v>
      </c>
      <c r="B9" s="44">
        <v>29727603</v>
      </c>
      <c r="C9" s="56" t="s">
        <v>79</v>
      </c>
      <c r="D9" s="46">
        <v>0</v>
      </c>
      <c r="E9" s="47">
        <v>0</v>
      </c>
    </row>
    <row r="10" spans="1:7" s="53" customFormat="1" ht="18" customHeight="1" x14ac:dyDescent="0.35">
      <c r="A10" s="43">
        <v>2017</v>
      </c>
      <c r="B10" s="44">
        <v>30601830</v>
      </c>
      <c r="C10" s="46">
        <v>2.9407920981721958E-2</v>
      </c>
      <c r="D10" s="46">
        <v>0</v>
      </c>
      <c r="E10" s="47">
        <v>0</v>
      </c>
    </row>
    <row r="11" spans="1:7" s="53" customFormat="1" ht="18" customHeight="1" x14ac:dyDescent="0.35">
      <c r="A11" s="43">
        <v>2018</v>
      </c>
      <c r="B11" s="44">
        <v>31588828</v>
      </c>
      <c r="C11" s="46">
        <v>3.2252907750941695E-2</v>
      </c>
      <c r="D11" s="46">
        <v>0</v>
      </c>
      <c r="E11" s="47">
        <v>0</v>
      </c>
    </row>
    <row r="12" spans="1:7" s="53" customFormat="1" ht="18" customHeight="1" x14ac:dyDescent="0.35">
      <c r="A12" s="43">
        <v>2019</v>
      </c>
      <c r="B12" s="44">
        <v>32612888</v>
      </c>
      <c r="C12" s="46">
        <v>3.2418423374238614E-2</v>
      </c>
      <c r="D12" s="46">
        <v>0</v>
      </c>
      <c r="E12" s="47">
        <v>0</v>
      </c>
    </row>
    <row r="13" spans="1:7" s="53" customFormat="1" ht="18" customHeight="1" x14ac:dyDescent="0.35">
      <c r="A13" s="43">
        <v>2020</v>
      </c>
      <c r="B13" s="44">
        <v>33533496</v>
      </c>
      <c r="C13" s="46">
        <v>2.8228349479506365E-2</v>
      </c>
      <c r="D13" s="46">
        <v>0</v>
      </c>
      <c r="E13" s="47">
        <v>0</v>
      </c>
    </row>
    <row r="14" spans="1:7" s="53" customFormat="1" ht="18" customHeight="1" x14ac:dyDescent="0.35">
      <c r="A14" s="43">
        <v>2021</v>
      </c>
      <c r="B14" s="44">
        <v>34446316</v>
      </c>
      <c r="C14" s="46">
        <v>2.7221140318921755E-2</v>
      </c>
      <c r="D14" s="46">
        <v>0</v>
      </c>
      <c r="E14" s="47">
        <v>0</v>
      </c>
    </row>
    <row r="15" spans="1:7" s="53" customFormat="1" ht="18" customHeight="1" thickBot="1" x14ac:dyDescent="0.4">
      <c r="A15" s="48">
        <v>2022</v>
      </c>
      <c r="B15" s="49">
        <v>35325956</v>
      </c>
      <c r="C15" s="55">
        <v>2.5536547943182164E-2</v>
      </c>
      <c r="D15" s="55">
        <v>0</v>
      </c>
      <c r="E15" s="77">
        <v>0</v>
      </c>
    </row>
    <row r="16" spans="1:7" s="53" customFormat="1" ht="18" customHeight="1" thickTop="1" x14ac:dyDescent="0.35">
      <c r="A16" s="43">
        <v>2023</v>
      </c>
      <c r="B16" s="44">
        <v>36208983.997601338</v>
      </c>
      <c r="C16" s="46">
        <v>2.4996577519412089E-2</v>
      </c>
      <c r="D16" s="46">
        <v>1.3220306711014818E-3</v>
      </c>
      <c r="E16" s="47">
        <v>47806.186169870198</v>
      </c>
    </row>
    <row r="17" spans="1:5" s="53" customFormat="1" ht="18" customHeight="1" x14ac:dyDescent="0.35">
      <c r="A17" s="43">
        <v>2024</v>
      </c>
      <c r="B17" s="44">
        <v>37002741.426362038</v>
      </c>
      <c r="C17" s="46">
        <v>2.1921560373339366E-2</v>
      </c>
      <c r="D17" s="46">
        <v>1.3330614396187546E-3</v>
      </c>
      <c r="E17" s="47">
        <v>49261.259470202029</v>
      </c>
    </row>
    <row r="18" spans="1:5" ht="18" customHeight="1" x14ac:dyDescent="0.35">
      <c r="A18" s="43">
        <v>2025</v>
      </c>
      <c r="B18" s="85" t="s">
        <v>79</v>
      </c>
      <c r="C18" s="75" t="s">
        <v>79</v>
      </c>
      <c r="D18" s="75" t="s">
        <v>79</v>
      </c>
      <c r="E18" s="76" t="s">
        <v>79</v>
      </c>
    </row>
    <row r="19" spans="1:5" s="134" customFormat="1" ht="18" customHeight="1" x14ac:dyDescent="0.35">
      <c r="A19" s="43">
        <v>2026</v>
      </c>
      <c r="B19" s="85" t="s">
        <v>79</v>
      </c>
      <c r="C19" s="75" t="s">
        <v>79</v>
      </c>
      <c r="D19" s="75" t="s">
        <v>79</v>
      </c>
      <c r="E19" s="76" t="s">
        <v>79</v>
      </c>
    </row>
    <row r="20" spans="1:5" s="154" customFormat="1" ht="18" customHeight="1" x14ac:dyDescent="0.35">
      <c r="A20" s="43">
        <v>2027</v>
      </c>
      <c r="B20" s="85" t="s">
        <v>79</v>
      </c>
      <c r="C20" s="75" t="s">
        <v>79</v>
      </c>
      <c r="D20" s="75" t="s">
        <v>79</v>
      </c>
      <c r="E20" s="76" t="s">
        <v>79</v>
      </c>
    </row>
    <row r="21" spans="1:5" s="156" customFormat="1" ht="18" customHeight="1" x14ac:dyDescent="0.35">
      <c r="A21" s="43">
        <v>2028</v>
      </c>
      <c r="B21" s="85" t="s">
        <v>79</v>
      </c>
      <c r="C21" s="75" t="s">
        <v>79</v>
      </c>
      <c r="D21" s="75" t="s">
        <v>79</v>
      </c>
      <c r="E21" s="76" t="s">
        <v>79</v>
      </c>
    </row>
    <row r="22" spans="1:5" s="167" customFormat="1" ht="18" customHeight="1" x14ac:dyDescent="0.35">
      <c r="A22" s="43">
        <v>2029</v>
      </c>
      <c r="B22" s="85" t="s">
        <v>79</v>
      </c>
      <c r="C22" s="75" t="s">
        <v>79</v>
      </c>
      <c r="D22" s="75" t="s">
        <v>79</v>
      </c>
      <c r="E22" s="76" t="s">
        <v>79</v>
      </c>
    </row>
    <row r="23" spans="1:5" s="170" customFormat="1" ht="18" customHeight="1" x14ac:dyDescent="0.35">
      <c r="A23" s="43">
        <v>2030</v>
      </c>
      <c r="B23" s="85" t="s">
        <v>79</v>
      </c>
      <c r="C23" s="75" t="s">
        <v>79</v>
      </c>
      <c r="D23" s="75" t="s">
        <v>79</v>
      </c>
      <c r="E23" s="76" t="s">
        <v>79</v>
      </c>
    </row>
    <row r="24" spans="1:5" s="170" customFormat="1" ht="18" customHeight="1" x14ac:dyDescent="0.35">
      <c r="A24" s="43">
        <v>2031</v>
      </c>
      <c r="B24" s="85" t="s">
        <v>79</v>
      </c>
      <c r="C24" s="75" t="s">
        <v>79</v>
      </c>
      <c r="D24" s="75" t="s">
        <v>79</v>
      </c>
      <c r="E24" s="76" t="s">
        <v>79</v>
      </c>
    </row>
    <row r="25" spans="1:5" ht="21.75" customHeight="1" x14ac:dyDescent="0.35">
      <c r="A25" s="25" t="s">
        <v>4</v>
      </c>
      <c r="B25" s="3"/>
      <c r="C25" s="3"/>
    </row>
    <row r="26" spans="1:5" ht="21.75" customHeight="1" x14ac:dyDescent="0.35">
      <c r="A26" s="30" t="s">
        <v>272</v>
      </c>
      <c r="B26" s="3"/>
      <c r="C26" s="3"/>
    </row>
    <row r="27" spans="1:5" ht="21.75" customHeight="1" x14ac:dyDescent="0.35">
      <c r="A27" s="72" t="s">
        <v>273</v>
      </c>
      <c r="B27" s="3"/>
      <c r="C27" s="3"/>
    </row>
    <row r="28" spans="1:5" ht="21.75" customHeight="1" x14ac:dyDescent="0.35">
      <c r="A28" s="30" t="s">
        <v>181</v>
      </c>
      <c r="B28" s="91"/>
      <c r="C28" s="91"/>
    </row>
    <row r="29" spans="1:5" ht="21.75" customHeight="1" x14ac:dyDescent="0.35">
      <c r="A29" s="30" t="s">
        <v>159</v>
      </c>
      <c r="B29" s="91"/>
      <c r="C29" s="91"/>
    </row>
    <row r="30" spans="1:5" ht="21.75" customHeight="1" x14ac:dyDescent="0.35">
      <c r="A30" s="238" t="str">
        <f>+Headings!F37</f>
        <v>Page 37</v>
      </c>
      <c r="B30" s="241"/>
      <c r="C30" s="241"/>
      <c r="D30" s="241"/>
      <c r="E30" s="240"/>
    </row>
    <row r="33" spans="1:2" ht="21.75" customHeight="1" x14ac:dyDescent="0.35">
      <c r="B33" s="7"/>
    </row>
    <row r="34" spans="1:2" ht="21.75" customHeight="1" x14ac:dyDescent="0.35">
      <c r="B34" s="7"/>
    </row>
    <row r="35" spans="1:2" ht="21.75" customHeight="1" x14ac:dyDescent="0.35">
      <c r="A35" s="6"/>
      <c r="B35" s="7"/>
    </row>
    <row r="36" spans="1:2" ht="21.75" customHeight="1" x14ac:dyDescent="0.35">
      <c r="A36" s="6"/>
      <c r="B36" s="6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</sheetData>
  <mergeCells count="4">
    <mergeCell ref="A1:E1"/>
    <mergeCell ref="A2:E2"/>
    <mergeCell ref="A30:E30"/>
    <mergeCell ref="A3:E3"/>
  </mergeCells>
  <pageMargins left="0.75" right="0.75" top="1" bottom="1" header="0.5" footer="0.5"/>
  <pageSetup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pageSetUpPr fitToPage="1"/>
  </sheetPr>
  <dimension ref="A1:G39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90" customWidth="1"/>
    <col min="2" max="2" width="20.7265625" style="90" customWidth="1"/>
    <col min="3" max="3" width="10.7265625" style="90" customWidth="1"/>
    <col min="4" max="5" width="17.7265625" style="91" customWidth="1"/>
    <col min="6" max="16384" width="10.7265625" style="91"/>
  </cols>
  <sheetData>
    <row r="1" spans="1:7" ht="23.4" x14ac:dyDescent="0.35">
      <c r="A1" s="239" t="str">
        <f>Headings!E38</f>
        <v>August 2022 Best Start For Kids Forecast</v>
      </c>
      <c r="B1" s="240"/>
      <c r="C1" s="240"/>
      <c r="D1" s="240"/>
      <c r="E1" s="240"/>
    </row>
    <row r="2" spans="1:7" ht="21.75" customHeight="1" x14ac:dyDescent="0.35">
      <c r="A2" s="239" t="s">
        <v>85</v>
      </c>
      <c r="B2" s="240"/>
      <c r="C2" s="240"/>
      <c r="D2" s="240"/>
      <c r="E2" s="240"/>
    </row>
    <row r="4" spans="1:7" s="22" customFormat="1" ht="66" customHeight="1" x14ac:dyDescent="0.35">
      <c r="A4" s="21" t="s">
        <v>108</v>
      </c>
      <c r="B4" s="32" t="s">
        <v>81</v>
      </c>
      <c r="C4" s="32" t="s">
        <v>27</v>
      </c>
      <c r="D4" s="21" t="str">
        <f>Headings!E51</f>
        <v>% Change from July 2022 Forecast</v>
      </c>
      <c r="E4" s="33" t="str">
        <f>Headings!F51</f>
        <v>% Change from July 2022 Forecast</v>
      </c>
    </row>
    <row r="5" spans="1:7" s="53" customFormat="1" ht="18" customHeight="1" x14ac:dyDescent="0.35">
      <c r="A5" s="38">
        <v>2012</v>
      </c>
      <c r="B5" s="105" t="s">
        <v>79</v>
      </c>
      <c r="C5" s="82" t="s">
        <v>79</v>
      </c>
      <c r="D5" s="82" t="s">
        <v>79</v>
      </c>
      <c r="E5" s="102" t="s">
        <v>79</v>
      </c>
    </row>
    <row r="6" spans="1:7" s="53" customFormat="1" ht="18" customHeight="1" x14ac:dyDescent="0.35">
      <c r="A6" s="43">
        <v>2013</v>
      </c>
      <c r="B6" s="85" t="s">
        <v>79</v>
      </c>
      <c r="C6" s="75" t="s">
        <v>79</v>
      </c>
      <c r="D6" s="75" t="s">
        <v>79</v>
      </c>
      <c r="E6" s="76" t="s">
        <v>79</v>
      </c>
    </row>
    <row r="7" spans="1:7" s="53" customFormat="1" ht="18" customHeight="1" x14ac:dyDescent="0.35">
      <c r="A7" s="43">
        <v>2014</v>
      </c>
      <c r="B7" s="85" t="s">
        <v>79</v>
      </c>
      <c r="C7" s="75" t="s">
        <v>79</v>
      </c>
      <c r="D7" s="75" t="s">
        <v>79</v>
      </c>
      <c r="E7" s="76" t="s">
        <v>79</v>
      </c>
      <c r="F7" s="58"/>
      <c r="G7" s="71"/>
    </row>
    <row r="8" spans="1:7" s="53" customFormat="1" ht="18" customHeight="1" x14ac:dyDescent="0.35">
      <c r="A8" s="43">
        <v>2015</v>
      </c>
      <c r="B8" s="85" t="s">
        <v>79</v>
      </c>
      <c r="C8" s="75" t="s">
        <v>79</v>
      </c>
      <c r="D8" s="75" t="s">
        <v>79</v>
      </c>
      <c r="E8" s="76" t="s">
        <v>79</v>
      </c>
    </row>
    <row r="9" spans="1:7" s="53" customFormat="1" ht="18" customHeight="1" x14ac:dyDescent="0.35">
      <c r="A9" s="43">
        <v>2016</v>
      </c>
      <c r="B9" s="44">
        <v>59455206</v>
      </c>
      <c r="C9" s="75" t="s">
        <v>79</v>
      </c>
      <c r="D9" s="75" t="s">
        <v>79</v>
      </c>
      <c r="E9" s="76" t="s">
        <v>79</v>
      </c>
    </row>
    <row r="10" spans="1:7" s="53" customFormat="1" ht="18" customHeight="1" x14ac:dyDescent="0.35">
      <c r="A10" s="43">
        <v>2017</v>
      </c>
      <c r="B10" s="44">
        <v>62379867</v>
      </c>
      <c r="C10" s="46">
        <v>4.9190999355043896E-2</v>
      </c>
      <c r="D10" s="46">
        <v>0</v>
      </c>
      <c r="E10" s="47">
        <v>0</v>
      </c>
    </row>
    <row r="11" spans="1:7" s="53" customFormat="1" ht="18" customHeight="1" x14ac:dyDescent="0.35">
      <c r="A11" s="43">
        <v>2018</v>
      </c>
      <c r="B11" s="44">
        <v>65652750</v>
      </c>
      <c r="C11" s="46">
        <v>5.2466976244114116E-2</v>
      </c>
      <c r="D11" s="46">
        <v>0</v>
      </c>
      <c r="E11" s="47">
        <v>0</v>
      </c>
    </row>
    <row r="12" spans="1:7" s="53" customFormat="1" ht="18" customHeight="1" x14ac:dyDescent="0.35">
      <c r="A12" s="43">
        <v>2019</v>
      </c>
      <c r="B12" s="44">
        <v>69094328</v>
      </c>
      <c r="C12" s="46">
        <v>5.2420926770013532E-2</v>
      </c>
      <c r="D12" s="46">
        <v>0</v>
      </c>
      <c r="E12" s="47">
        <v>0</v>
      </c>
    </row>
    <row r="13" spans="1:7" s="53" customFormat="1" ht="18" customHeight="1" x14ac:dyDescent="0.35">
      <c r="A13" s="43">
        <v>2020</v>
      </c>
      <c r="B13" s="69">
        <v>72426449</v>
      </c>
      <c r="C13" s="56">
        <v>4.8225680695526796E-2</v>
      </c>
      <c r="D13" s="56">
        <v>0</v>
      </c>
      <c r="E13" s="47">
        <v>0</v>
      </c>
    </row>
    <row r="14" spans="1:7" s="53" customFormat="1" ht="18" customHeight="1" x14ac:dyDescent="0.35">
      <c r="A14" s="43">
        <v>2021</v>
      </c>
      <c r="B14" s="69">
        <v>75846946</v>
      </c>
      <c r="C14" s="56">
        <v>4.7227180777563715E-2</v>
      </c>
      <c r="D14" s="56">
        <v>0</v>
      </c>
      <c r="E14" s="47">
        <v>0</v>
      </c>
    </row>
    <row r="15" spans="1:7" s="53" customFormat="1" ht="18" customHeight="1" thickBot="1" x14ac:dyDescent="0.4">
      <c r="A15" s="48">
        <v>2022</v>
      </c>
      <c r="B15" s="209">
        <v>135972848</v>
      </c>
      <c r="C15" s="57">
        <v>0.79272673681548111</v>
      </c>
      <c r="D15" s="57">
        <v>0</v>
      </c>
      <c r="E15" s="77">
        <v>0</v>
      </c>
    </row>
    <row r="16" spans="1:7" s="53" customFormat="1" ht="18" customHeight="1" thickTop="1" x14ac:dyDescent="0.35">
      <c r="A16" s="43">
        <v>2023</v>
      </c>
      <c r="B16" s="155">
        <v>142101639.1516912</v>
      </c>
      <c r="C16" s="56">
        <v>4.5073639640843544E-2</v>
      </c>
      <c r="D16" s="56">
        <v>1.3032697409121052E-3</v>
      </c>
      <c r="E16" s="47">
        <v>184955.71924811602</v>
      </c>
    </row>
    <row r="17" spans="1:5" s="53" customFormat="1" ht="18" customHeight="1" x14ac:dyDescent="0.35">
      <c r="A17" s="43">
        <v>2024</v>
      </c>
      <c r="B17" s="155">
        <v>148058913.07830212</v>
      </c>
      <c r="C17" s="56">
        <v>4.1922626383300354E-2</v>
      </c>
      <c r="D17" s="56">
        <v>1.3144460612841691E-3</v>
      </c>
      <c r="E17" s="47">
        <v>194359.97942435741</v>
      </c>
    </row>
    <row r="18" spans="1:5" ht="18" customHeight="1" x14ac:dyDescent="0.35">
      <c r="A18" s="43">
        <v>2025</v>
      </c>
      <c r="B18" s="155">
        <v>154242415.09597671</v>
      </c>
      <c r="C18" s="56">
        <v>4.1763794486350259E-2</v>
      </c>
      <c r="D18" s="56">
        <v>1.3217253915338567E-3</v>
      </c>
      <c r="E18" s="47">
        <v>203597.0171366632</v>
      </c>
    </row>
    <row r="19" spans="1:5" s="134" customFormat="1" ht="18" customHeight="1" x14ac:dyDescent="0.35">
      <c r="A19" s="43">
        <v>2026</v>
      </c>
      <c r="B19" s="155">
        <v>160664301.71879578</v>
      </c>
      <c r="C19" s="56">
        <v>4.1635023795647097E-2</v>
      </c>
      <c r="D19" s="56">
        <v>1.2814847323727729E-3</v>
      </c>
      <c r="E19" s="47">
        <v>205625.34395110607</v>
      </c>
    </row>
    <row r="20" spans="1:5" s="154" customFormat="1" ht="18" customHeight="1" x14ac:dyDescent="0.35">
      <c r="A20" s="43">
        <v>2027</v>
      </c>
      <c r="B20" s="155">
        <v>167305121.96688586</v>
      </c>
      <c r="C20" s="56">
        <v>4.1333514520937253E-2</v>
      </c>
      <c r="D20" s="56">
        <v>1.0586156951926107E-3</v>
      </c>
      <c r="E20" s="47">
        <v>176924.53291285038</v>
      </c>
    </row>
    <row r="21" spans="1:5" s="156" customFormat="1" ht="18" customHeight="1" x14ac:dyDescent="0.35">
      <c r="A21" s="43">
        <v>2028</v>
      </c>
      <c r="B21" s="155" t="s">
        <v>79</v>
      </c>
      <c r="C21" s="86" t="s">
        <v>79</v>
      </c>
      <c r="D21" s="86" t="s">
        <v>79</v>
      </c>
      <c r="E21" s="76" t="s">
        <v>79</v>
      </c>
    </row>
    <row r="22" spans="1:5" s="167" customFormat="1" ht="18" customHeight="1" x14ac:dyDescent="0.35">
      <c r="A22" s="43">
        <v>2029</v>
      </c>
      <c r="B22" s="155" t="s">
        <v>79</v>
      </c>
      <c r="C22" s="86" t="s">
        <v>79</v>
      </c>
      <c r="D22" s="86" t="s">
        <v>79</v>
      </c>
      <c r="E22" s="76" t="s">
        <v>79</v>
      </c>
    </row>
    <row r="23" spans="1:5" s="170" customFormat="1" ht="18" customHeight="1" x14ac:dyDescent="0.35">
      <c r="A23" s="43">
        <v>2030</v>
      </c>
      <c r="B23" s="155" t="s">
        <v>79</v>
      </c>
      <c r="C23" s="86" t="s">
        <v>79</v>
      </c>
      <c r="D23" s="86" t="s">
        <v>79</v>
      </c>
      <c r="E23" s="76" t="s">
        <v>79</v>
      </c>
    </row>
    <row r="24" spans="1:5" s="170" customFormat="1" ht="18" customHeight="1" x14ac:dyDescent="0.35">
      <c r="A24" s="43">
        <v>2031</v>
      </c>
      <c r="B24" s="155" t="s">
        <v>79</v>
      </c>
      <c r="C24" s="86" t="s">
        <v>79</v>
      </c>
      <c r="D24" s="86" t="s">
        <v>79</v>
      </c>
      <c r="E24" s="76" t="s">
        <v>79</v>
      </c>
    </row>
    <row r="25" spans="1:5" ht="21.75" customHeight="1" x14ac:dyDescent="0.35">
      <c r="A25" s="25" t="s">
        <v>4</v>
      </c>
      <c r="B25" s="3"/>
      <c r="C25" s="3"/>
    </row>
    <row r="26" spans="1:5" ht="21.75" customHeight="1" x14ac:dyDescent="0.35">
      <c r="A26" s="30" t="s">
        <v>114</v>
      </c>
      <c r="B26" s="3"/>
      <c r="C26" s="3"/>
    </row>
    <row r="27" spans="1:5" ht="21.75" customHeight="1" x14ac:dyDescent="0.35">
      <c r="A27" s="30" t="s">
        <v>259</v>
      </c>
      <c r="B27" s="3"/>
      <c r="C27" s="3"/>
    </row>
    <row r="28" spans="1:5" ht="21.75" customHeight="1" x14ac:dyDescent="0.35">
      <c r="A28" s="30" t="s">
        <v>261</v>
      </c>
      <c r="B28" s="91"/>
      <c r="C28" s="91"/>
    </row>
    <row r="29" spans="1:5" ht="21.75" customHeight="1" x14ac:dyDescent="0.35">
      <c r="A29" s="72" t="s">
        <v>260</v>
      </c>
      <c r="B29" s="91"/>
      <c r="C29" s="91"/>
    </row>
    <row r="30" spans="1:5" ht="21.75" customHeight="1" x14ac:dyDescent="0.35">
      <c r="A30" s="238" t="str">
        <f>Headings!F38</f>
        <v>Page 38</v>
      </c>
      <c r="B30" s="241"/>
      <c r="C30" s="241"/>
      <c r="D30" s="241"/>
      <c r="E30" s="240"/>
    </row>
    <row r="33" spans="1:2" ht="21.75" customHeight="1" x14ac:dyDescent="0.35">
      <c r="B33" s="7"/>
    </row>
    <row r="34" spans="1:2" ht="21.75" customHeight="1" x14ac:dyDescent="0.35">
      <c r="B34" s="7"/>
    </row>
    <row r="35" spans="1:2" ht="21.75" customHeight="1" x14ac:dyDescent="0.35">
      <c r="A35" s="6"/>
      <c r="B35" s="7"/>
    </row>
    <row r="36" spans="1:2" ht="21.75" customHeight="1" x14ac:dyDescent="0.35">
      <c r="A36" s="6"/>
      <c r="B36" s="6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</sheetData>
  <mergeCells count="3">
    <mergeCell ref="A1:E1"/>
    <mergeCell ref="A2:E2"/>
    <mergeCell ref="A30:E30"/>
  </mergeCells>
  <pageMargins left="0.75" right="0.75" top="1" bottom="1" header="0.5" footer="0.5"/>
  <pageSetup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pageSetUpPr fitToPage="1"/>
  </sheetPr>
  <dimension ref="A1:E40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" customWidth="1"/>
    <col min="2" max="2" width="20.7265625" style="2" customWidth="1"/>
    <col min="3" max="3" width="10.7265625" style="2" customWidth="1"/>
    <col min="4" max="5" width="17.7265625" style="19" customWidth="1"/>
    <col min="6" max="16384" width="10.7265625" style="19"/>
  </cols>
  <sheetData>
    <row r="1" spans="1:5" ht="22.5" customHeight="1" x14ac:dyDescent="0.35">
      <c r="A1" s="247" t="str">
        <f>Headings!E39</f>
        <v>August 2022 Emergency Medical Services (EMS) Property Tax Forecast</v>
      </c>
      <c r="B1" s="248"/>
      <c r="C1" s="248"/>
      <c r="D1" s="248"/>
      <c r="E1" s="248"/>
    </row>
    <row r="2" spans="1:5" ht="21.75" customHeight="1" x14ac:dyDescent="0.35">
      <c r="A2" s="239" t="s">
        <v>85</v>
      </c>
      <c r="B2" s="240"/>
      <c r="C2" s="240"/>
      <c r="D2" s="240"/>
      <c r="E2" s="240"/>
    </row>
    <row r="4" spans="1:5" s="22" customFormat="1" ht="66" customHeight="1" x14ac:dyDescent="0.35">
      <c r="A4" s="21" t="s">
        <v>108</v>
      </c>
      <c r="B4" s="32" t="s">
        <v>81</v>
      </c>
      <c r="C4" s="32" t="s">
        <v>27</v>
      </c>
      <c r="D4" s="21" t="str">
        <f>Headings!E51</f>
        <v>% Change from July 2022 Forecast</v>
      </c>
      <c r="E4" s="33" t="str">
        <f>Headings!F51</f>
        <v>% Change from July 2022 Forecast</v>
      </c>
    </row>
    <row r="5" spans="1:5" s="53" customFormat="1" ht="18" customHeight="1" x14ac:dyDescent="0.35">
      <c r="A5" s="38">
        <v>2012</v>
      </c>
      <c r="B5" s="39">
        <v>95268834</v>
      </c>
      <c r="C5" s="74" t="s">
        <v>79</v>
      </c>
      <c r="D5" s="51">
        <v>0</v>
      </c>
      <c r="E5" s="42">
        <v>0</v>
      </c>
    </row>
    <row r="6" spans="1:5" s="53" customFormat="1" ht="18" customHeight="1" x14ac:dyDescent="0.35">
      <c r="A6" s="43">
        <v>2013</v>
      </c>
      <c r="B6" s="44">
        <v>93870870</v>
      </c>
      <c r="C6" s="46">
        <v>-1.4673885900608363E-2</v>
      </c>
      <c r="D6" s="46">
        <v>0</v>
      </c>
      <c r="E6" s="47">
        <v>0</v>
      </c>
    </row>
    <row r="7" spans="1:5" s="53" customFormat="1" ht="18" customHeight="1" x14ac:dyDescent="0.35">
      <c r="A7" s="43">
        <v>2014</v>
      </c>
      <c r="B7" s="44">
        <v>113541014.793615</v>
      </c>
      <c r="C7" s="46">
        <v>0.2095447159871322</v>
      </c>
      <c r="D7" s="46">
        <v>0</v>
      </c>
      <c r="E7" s="47">
        <v>0</v>
      </c>
    </row>
    <row r="8" spans="1:5" s="53" customFormat="1" ht="18" customHeight="1" x14ac:dyDescent="0.35">
      <c r="A8" s="43">
        <v>2015</v>
      </c>
      <c r="B8" s="44">
        <v>116769207</v>
      </c>
      <c r="C8" s="46">
        <v>2.8431947805406921E-2</v>
      </c>
      <c r="D8" s="46">
        <v>0</v>
      </c>
      <c r="E8" s="47">
        <v>0</v>
      </c>
    </row>
    <row r="9" spans="1:5" s="53" customFormat="1" ht="18" customHeight="1" x14ac:dyDescent="0.35">
      <c r="A9" s="43">
        <v>2016</v>
      </c>
      <c r="B9" s="44">
        <v>119879727</v>
      </c>
      <c r="C9" s="46">
        <v>2.6638187240579647E-2</v>
      </c>
      <c r="D9" s="46">
        <v>0</v>
      </c>
      <c r="E9" s="47">
        <v>0</v>
      </c>
    </row>
    <row r="10" spans="1:5" s="53" customFormat="1" ht="18" customHeight="1" x14ac:dyDescent="0.35">
      <c r="A10" s="43">
        <v>2017</v>
      </c>
      <c r="B10" s="44">
        <v>123483769</v>
      </c>
      <c r="C10" s="46">
        <v>3.0063815544057793E-2</v>
      </c>
      <c r="D10" s="46">
        <v>0</v>
      </c>
      <c r="E10" s="47">
        <v>0</v>
      </c>
    </row>
    <row r="11" spans="1:5" s="53" customFormat="1" ht="18" customHeight="1" x14ac:dyDescent="0.35">
      <c r="A11" s="43">
        <v>2018</v>
      </c>
      <c r="B11" s="44">
        <v>127489160</v>
      </c>
      <c r="C11" s="46">
        <v>3.2436578770121516E-2</v>
      </c>
      <c r="D11" s="46">
        <v>0</v>
      </c>
      <c r="E11" s="47">
        <v>0</v>
      </c>
    </row>
    <row r="12" spans="1:5" s="53" customFormat="1" ht="18" customHeight="1" x14ac:dyDescent="0.35">
      <c r="A12" s="43">
        <v>2019</v>
      </c>
      <c r="B12" s="69">
        <v>131539324</v>
      </c>
      <c r="C12" s="56">
        <v>3.1768693118693347E-2</v>
      </c>
      <c r="D12" s="45">
        <v>0</v>
      </c>
      <c r="E12" s="47">
        <v>0</v>
      </c>
    </row>
    <row r="13" spans="1:5" s="53" customFormat="1" ht="18" customHeight="1" x14ac:dyDescent="0.35">
      <c r="A13" s="43">
        <v>2020</v>
      </c>
      <c r="B13" s="44">
        <v>169415530</v>
      </c>
      <c r="C13" s="56">
        <v>0.28794587693030871</v>
      </c>
      <c r="D13" s="46">
        <v>0</v>
      </c>
      <c r="E13" s="47">
        <v>0</v>
      </c>
    </row>
    <row r="14" spans="1:5" s="53" customFormat="1" ht="18" customHeight="1" x14ac:dyDescent="0.35">
      <c r="A14" s="43">
        <v>2021</v>
      </c>
      <c r="B14" s="44">
        <v>173903481</v>
      </c>
      <c r="C14" s="56">
        <v>2.6490788654381259E-2</v>
      </c>
      <c r="D14" s="46">
        <v>0</v>
      </c>
      <c r="E14" s="47">
        <v>0</v>
      </c>
    </row>
    <row r="15" spans="1:5" s="53" customFormat="1" ht="18" customHeight="1" thickBot="1" x14ac:dyDescent="0.4">
      <c r="A15" s="48">
        <v>2022</v>
      </c>
      <c r="B15" s="49">
        <v>178625807</v>
      </c>
      <c r="C15" s="57">
        <v>2.7154867590028386E-2</v>
      </c>
      <c r="D15" s="55">
        <v>0</v>
      </c>
      <c r="E15" s="77">
        <v>0</v>
      </c>
    </row>
    <row r="16" spans="1:5" s="53" customFormat="1" ht="18" customHeight="1" thickTop="1" x14ac:dyDescent="0.35">
      <c r="A16" s="43">
        <v>2023</v>
      </c>
      <c r="B16" s="44">
        <v>183147326.93856671</v>
      </c>
      <c r="C16" s="56">
        <v>2.5312803421325913E-2</v>
      </c>
      <c r="D16" s="46">
        <v>1.3571801085754398E-3</v>
      </c>
      <c r="E16" s="47">
        <v>248227.02028545737</v>
      </c>
    </row>
    <row r="17" spans="1:5" s="53" customFormat="1" ht="18" customHeight="1" x14ac:dyDescent="0.35">
      <c r="A17" s="43">
        <v>2024</v>
      </c>
      <c r="B17" s="44">
        <v>187168842.23246023</v>
      </c>
      <c r="C17" s="56">
        <v>2.195781593494095E-2</v>
      </c>
      <c r="D17" s="46">
        <v>1.359353203687963E-3</v>
      </c>
      <c r="E17" s="47">
        <v>254083.17653924227</v>
      </c>
    </row>
    <row r="18" spans="1:5" ht="18" customHeight="1" x14ac:dyDescent="0.35">
      <c r="A18" s="43">
        <v>2025</v>
      </c>
      <c r="B18" s="44">
        <v>191256205.37878302</v>
      </c>
      <c r="C18" s="56">
        <v>2.1837839554760707E-2</v>
      </c>
      <c r="D18" s="46">
        <v>1.3673247809160571E-3</v>
      </c>
      <c r="E18" s="47">
        <v>261152.26914918423</v>
      </c>
    </row>
    <row r="19" spans="1:5" s="134" customFormat="1" ht="18" customHeight="1" x14ac:dyDescent="0.35">
      <c r="A19" s="43">
        <v>2026</v>
      </c>
      <c r="B19" s="155" t="s">
        <v>79</v>
      </c>
      <c r="C19" s="86" t="s">
        <v>79</v>
      </c>
      <c r="D19" s="162" t="s">
        <v>79</v>
      </c>
      <c r="E19" s="76" t="s">
        <v>79</v>
      </c>
    </row>
    <row r="20" spans="1:5" s="154" customFormat="1" ht="18" customHeight="1" x14ac:dyDescent="0.35">
      <c r="A20" s="43">
        <v>2027</v>
      </c>
      <c r="B20" s="155" t="s">
        <v>79</v>
      </c>
      <c r="C20" s="86" t="s">
        <v>79</v>
      </c>
      <c r="D20" s="162" t="s">
        <v>79</v>
      </c>
      <c r="E20" s="76" t="s">
        <v>79</v>
      </c>
    </row>
    <row r="21" spans="1:5" s="156" customFormat="1" ht="18" customHeight="1" x14ac:dyDescent="0.35">
      <c r="A21" s="43">
        <v>2028</v>
      </c>
      <c r="B21" s="155" t="s">
        <v>79</v>
      </c>
      <c r="C21" s="86" t="s">
        <v>79</v>
      </c>
      <c r="D21" s="162" t="s">
        <v>79</v>
      </c>
      <c r="E21" s="76" t="s">
        <v>79</v>
      </c>
    </row>
    <row r="22" spans="1:5" s="167" customFormat="1" ht="18" customHeight="1" x14ac:dyDescent="0.35">
      <c r="A22" s="43">
        <v>2029</v>
      </c>
      <c r="B22" s="155" t="s">
        <v>79</v>
      </c>
      <c r="C22" s="86" t="s">
        <v>79</v>
      </c>
      <c r="D22" s="162" t="s">
        <v>79</v>
      </c>
      <c r="E22" s="76" t="s">
        <v>79</v>
      </c>
    </row>
    <row r="23" spans="1:5" s="170" customFormat="1" ht="18" customHeight="1" x14ac:dyDescent="0.35">
      <c r="A23" s="43">
        <v>2030</v>
      </c>
      <c r="B23" s="155" t="s">
        <v>79</v>
      </c>
      <c r="C23" s="86" t="s">
        <v>79</v>
      </c>
      <c r="D23" s="162" t="s">
        <v>79</v>
      </c>
      <c r="E23" s="76" t="s">
        <v>79</v>
      </c>
    </row>
    <row r="24" spans="1:5" s="170" customFormat="1" ht="18" customHeight="1" x14ac:dyDescent="0.35">
      <c r="A24" s="43">
        <v>2031</v>
      </c>
      <c r="B24" s="155" t="s">
        <v>79</v>
      </c>
      <c r="C24" s="86" t="s">
        <v>79</v>
      </c>
      <c r="D24" s="162" t="s">
        <v>79</v>
      </c>
      <c r="E24" s="76" t="s">
        <v>79</v>
      </c>
    </row>
    <row r="25" spans="1:5" ht="21.75" customHeight="1" x14ac:dyDescent="0.35">
      <c r="A25" s="25" t="s">
        <v>4</v>
      </c>
      <c r="B25" s="3"/>
      <c r="C25" s="3"/>
    </row>
    <row r="26" spans="1:5" ht="21.75" customHeight="1" x14ac:dyDescent="0.35">
      <c r="A26" s="30" t="s">
        <v>272</v>
      </c>
      <c r="B26" s="3"/>
      <c r="C26" s="3"/>
    </row>
    <row r="27" spans="1:5" s="170" customFormat="1" ht="21.75" customHeight="1" x14ac:dyDescent="0.35">
      <c r="A27" s="72" t="s">
        <v>273</v>
      </c>
      <c r="B27" s="3"/>
      <c r="C27" s="3"/>
    </row>
    <row r="28" spans="1:5" ht="21.75" customHeight="1" x14ac:dyDescent="0.35">
      <c r="A28" s="30" t="s">
        <v>257</v>
      </c>
      <c r="B28" s="3"/>
      <c r="C28" s="3"/>
    </row>
    <row r="29" spans="1:5" ht="21.75" customHeight="1" x14ac:dyDescent="0.35">
      <c r="A29" s="30" t="s">
        <v>256</v>
      </c>
      <c r="B29" s="19"/>
      <c r="C29" s="19"/>
    </row>
    <row r="30" spans="1:5" ht="21.75" customHeight="1" x14ac:dyDescent="0.35">
      <c r="A30" s="238" t="str">
        <f>Headings!F39</f>
        <v>Page 39</v>
      </c>
      <c r="B30" s="241"/>
      <c r="C30" s="241"/>
      <c r="D30" s="241"/>
      <c r="E30" s="240"/>
    </row>
    <row r="31" spans="1:5" ht="21.75" customHeight="1" x14ac:dyDescent="0.35">
      <c r="A31" s="19"/>
      <c r="B31" s="19"/>
      <c r="C31" s="19"/>
    </row>
    <row r="34" spans="1:2" ht="21.75" customHeight="1" x14ac:dyDescent="0.35">
      <c r="B34" s="7"/>
    </row>
    <row r="35" spans="1:2" ht="21.75" customHeight="1" x14ac:dyDescent="0.35">
      <c r="B35" s="7"/>
    </row>
    <row r="36" spans="1:2" ht="21.75" customHeight="1" x14ac:dyDescent="0.35">
      <c r="A36" s="6"/>
      <c r="B36" s="7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  <row r="40" spans="1:2" ht="21.75" customHeight="1" x14ac:dyDescent="0.35">
      <c r="A40" s="6"/>
      <c r="B40" s="6"/>
    </row>
  </sheetData>
  <mergeCells count="3">
    <mergeCell ref="A30:E30"/>
    <mergeCell ref="A1:E1"/>
    <mergeCell ref="A2:E2"/>
  </mergeCells>
  <phoneticPr fontId="4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40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" customWidth="1"/>
    <col min="2" max="2" width="20.7265625" style="2" customWidth="1"/>
    <col min="3" max="3" width="10.7265625" style="2" customWidth="1"/>
    <col min="4" max="5" width="17.7265625" style="19" customWidth="1"/>
    <col min="6" max="16384" width="10.7265625" style="19"/>
  </cols>
  <sheetData>
    <row r="1" spans="1:5" ht="23.4" x14ac:dyDescent="0.35">
      <c r="A1" s="239" t="str">
        <f>Headings!E4</f>
        <v>August 2022 Countywide New Construction Forecast</v>
      </c>
      <c r="B1" s="240"/>
      <c r="C1" s="240"/>
      <c r="D1" s="240"/>
      <c r="E1" s="240"/>
    </row>
    <row r="2" spans="1:5" ht="21.75" customHeight="1" x14ac:dyDescent="0.35">
      <c r="A2" s="239" t="s">
        <v>85</v>
      </c>
      <c r="B2" s="240"/>
      <c r="C2" s="240"/>
      <c r="D2" s="240"/>
      <c r="E2" s="240"/>
    </row>
    <row r="4" spans="1:5" ht="66" customHeight="1" x14ac:dyDescent="0.35">
      <c r="A4" s="21" t="s">
        <v>108</v>
      </c>
      <c r="B4" s="32" t="s">
        <v>81</v>
      </c>
      <c r="C4" s="32" t="s">
        <v>27</v>
      </c>
      <c r="D4" s="24" t="str">
        <f>Headings!E51</f>
        <v>% Change from July 2022 Forecast</v>
      </c>
      <c r="E4" s="35" t="str">
        <f>Headings!F51</f>
        <v>% Change from July 2022 Forecast</v>
      </c>
    </row>
    <row r="5" spans="1:5" s="53" customFormat="1" ht="18" customHeight="1" x14ac:dyDescent="0.35">
      <c r="A5" s="38">
        <v>2012</v>
      </c>
      <c r="B5" s="39">
        <v>1925434669</v>
      </c>
      <c r="C5" s="74" t="s">
        <v>79</v>
      </c>
      <c r="D5" s="51">
        <v>0</v>
      </c>
      <c r="E5" s="42">
        <v>0</v>
      </c>
    </row>
    <row r="6" spans="1:5" s="53" customFormat="1" ht="18" customHeight="1" x14ac:dyDescent="0.35">
      <c r="A6" s="43">
        <v>2013</v>
      </c>
      <c r="B6" s="44">
        <v>1983503613</v>
      </c>
      <c r="C6" s="46">
        <v>3.0158875258104123E-2</v>
      </c>
      <c r="D6" s="46">
        <v>0</v>
      </c>
      <c r="E6" s="47">
        <v>0</v>
      </c>
    </row>
    <row r="7" spans="1:5" s="53" customFormat="1" ht="18" customHeight="1" x14ac:dyDescent="0.35">
      <c r="A7" s="43">
        <v>2014</v>
      </c>
      <c r="B7" s="44">
        <v>3406198290</v>
      </c>
      <c r="C7" s="45">
        <v>0.71726346636102645</v>
      </c>
      <c r="D7" s="46">
        <v>0</v>
      </c>
      <c r="E7" s="47">
        <v>0</v>
      </c>
    </row>
    <row r="8" spans="1:5" s="53" customFormat="1" ht="18" customHeight="1" x14ac:dyDescent="0.35">
      <c r="A8" s="43">
        <v>2015</v>
      </c>
      <c r="B8" s="44">
        <v>4994659235</v>
      </c>
      <c r="C8" s="45">
        <v>0.46634423769850453</v>
      </c>
      <c r="D8" s="46">
        <v>0</v>
      </c>
      <c r="E8" s="47">
        <v>0</v>
      </c>
    </row>
    <row r="9" spans="1:5" s="53" customFormat="1" ht="18" customHeight="1" x14ac:dyDescent="0.35">
      <c r="A9" s="43">
        <v>2016</v>
      </c>
      <c r="B9" s="44">
        <v>6111997054</v>
      </c>
      <c r="C9" s="45">
        <v>0.22370651658681173</v>
      </c>
      <c r="D9" s="46">
        <v>0</v>
      </c>
      <c r="E9" s="47">
        <v>0</v>
      </c>
    </row>
    <row r="10" spans="1:5" s="53" customFormat="1" ht="18" customHeight="1" x14ac:dyDescent="0.35">
      <c r="A10" s="43">
        <v>2017</v>
      </c>
      <c r="B10" s="44">
        <v>8438451607.000001</v>
      </c>
      <c r="C10" s="45">
        <v>0.38063738127580593</v>
      </c>
      <c r="D10" s="46">
        <v>0</v>
      </c>
      <c r="E10" s="47">
        <v>0</v>
      </c>
    </row>
    <row r="11" spans="1:5" s="53" customFormat="1" ht="18" customHeight="1" x14ac:dyDescent="0.35">
      <c r="A11" s="43">
        <v>2018</v>
      </c>
      <c r="B11" s="44">
        <v>9789738887</v>
      </c>
      <c r="C11" s="45">
        <v>0.16013450606021817</v>
      </c>
      <c r="D11" s="46">
        <v>0</v>
      </c>
      <c r="E11" s="47">
        <v>0</v>
      </c>
    </row>
    <row r="12" spans="1:5" s="53" customFormat="1" ht="18" customHeight="1" x14ac:dyDescent="0.35">
      <c r="A12" s="43">
        <v>2019</v>
      </c>
      <c r="B12" s="44">
        <v>11561210136</v>
      </c>
      <c r="C12" s="45">
        <v>0.18095183839401208</v>
      </c>
      <c r="D12" s="46">
        <v>0</v>
      </c>
      <c r="E12" s="47">
        <v>0</v>
      </c>
    </row>
    <row r="13" spans="1:5" s="53" customFormat="1" ht="18" customHeight="1" x14ac:dyDescent="0.35">
      <c r="A13" s="43">
        <v>2020</v>
      </c>
      <c r="B13" s="44">
        <v>11025221474</v>
      </c>
      <c r="C13" s="45">
        <v>-4.6360948005867098E-2</v>
      </c>
      <c r="D13" s="46">
        <v>0</v>
      </c>
      <c r="E13" s="47">
        <v>0</v>
      </c>
    </row>
    <row r="14" spans="1:5" s="53" customFormat="1" ht="18" customHeight="1" x14ac:dyDescent="0.35">
      <c r="A14" s="43">
        <v>2021</v>
      </c>
      <c r="B14" s="44">
        <v>10610155850</v>
      </c>
      <c r="C14" s="45">
        <v>-3.7646919381966182E-2</v>
      </c>
      <c r="D14" s="46">
        <v>0</v>
      </c>
      <c r="E14" s="47">
        <v>0</v>
      </c>
    </row>
    <row r="15" spans="1:5" s="53" customFormat="1" ht="18" customHeight="1" thickBot="1" x14ac:dyDescent="0.4">
      <c r="A15" s="48">
        <v>2022</v>
      </c>
      <c r="B15" s="49">
        <v>10199660966</v>
      </c>
      <c r="C15" s="50">
        <v>-3.8688864688071423E-2</v>
      </c>
      <c r="D15" s="55">
        <v>0</v>
      </c>
      <c r="E15" s="77">
        <v>0</v>
      </c>
    </row>
    <row r="16" spans="1:5" s="53" customFormat="1" ht="18" customHeight="1" thickTop="1" x14ac:dyDescent="0.35">
      <c r="A16" s="43">
        <v>2023</v>
      </c>
      <c r="B16" s="44">
        <v>10787400085.3195</v>
      </c>
      <c r="C16" s="45">
        <v>5.7623397608871141E-2</v>
      </c>
      <c r="D16" s="46">
        <v>9.9190566482840303E-2</v>
      </c>
      <c r="E16" s="47">
        <v>973451153.93745041</v>
      </c>
    </row>
    <row r="17" spans="1:5" s="53" customFormat="1" ht="18" customHeight="1" x14ac:dyDescent="0.35">
      <c r="A17" s="43">
        <v>2024</v>
      </c>
      <c r="B17" s="44">
        <v>10076274248.0086</v>
      </c>
      <c r="C17" s="45">
        <v>-6.5921893290920575E-2</v>
      </c>
      <c r="D17" s="46">
        <v>2.0283105944475466E-2</v>
      </c>
      <c r="E17" s="47">
        <v>200315125.19141006</v>
      </c>
    </row>
    <row r="18" spans="1:5" s="53" customFormat="1" ht="18" customHeight="1" x14ac:dyDescent="0.35">
      <c r="A18" s="43">
        <v>2025</v>
      </c>
      <c r="B18" s="44">
        <v>10210062871.9475</v>
      </c>
      <c r="C18" s="45">
        <v>1.3277588585417943E-2</v>
      </c>
      <c r="D18" s="46">
        <v>1.4470034796065345E-2</v>
      </c>
      <c r="E18" s="47">
        <v>145632655.43549919</v>
      </c>
    </row>
    <row r="19" spans="1:5" s="53" customFormat="1" ht="18" customHeight="1" x14ac:dyDescent="0.35">
      <c r="A19" s="43">
        <v>2026</v>
      </c>
      <c r="B19" s="44">
        <v>10583323523.8531</v>
      </c>
      <c r="C19" s="45">
        <v>3.6558114929061469E-2</v>
      </c>
      <c r="D19" s="46">
        <v>1.0088096244127653E-2</v>
      </c>
      <c r="E19" s="47">
        <v>105699281.76399994</v>
      </c>
    </row>
    <row r="20" spans="1:5" s="53" customFormat="1" ht="18" customHeight="1" x14ac:dyDescent="0.35">
      <c r="A20" s="43">
        <v>2027</v>
      </c>
      <c r="B20" s="44">
        <v>10842510399.7034</v>
      </c>
      <c r="C20" s="45">
        <v>2.4490121204944204E-2</v>
      </c>
      <c r="D20" s="46">
        <v>-6.1114147824099518E-3</v>
      </c>
      <c r="E20" s="47">
        <v>-66670529.595300674</v>
      </c>
    </row>
    <row r="21" spans="1:5" s="53" customFormat="1" ht="18" customHeight="1" x14ac:dyDescent="0.35">
      <c r="A21" s="43">
        <v>2028</v>
      </c>
      <c r="B21" s="44">
        <v>11453955085.437799</v>
      </c>
      <c r="C21" s="45">
        <v>5.6393276390228397E-2</v>
      </c>
      <c r="D21" s="46">
        <v>1.4312205684368973E-2</v>
      </c>
      <c r="E21" s="47">
        <v>161618247.48200035</v>
      </c>
    </row>
    <row r="22" spans="1:5" s="53" customFormat="1" ht="18" customHeight="1" x14ac:dyDescent="0.35">
      <c r="A22" s="43">
        <v>2029</v>
      </c>
      <c r="B22" s="44">
        <v>11841709683.948299</v>
      </c>
      <c r="C22" s="45">
        <v>3.3853336739855022E-2</v>
      </c>
      <c r="D22" s="46">
        <v>7.5178549897010338E-3</v>
      </c>
      <c r="E22" s="47">
        <v>88359978.727098465</v>
      </c>
    </row>
    <row r="23" spans="1:5" s="53" customFormat="1" ht="18" customHeight="1" x14ac:dyDescent="0.35">
      <c r="A23" s="43">
        <v>2030</v>
      </c>
      <c r="B23" s="44">
        <v>12213785105.4238</v>
      </c>
      <c r="C23" s="45">
        <v>3.1420751851386486E-2</v>
      </c>
      <c r="D23" s="46">
        <v>9.0683732645391313E-3</v>
      </c>
      <c r="E23" s="47">
        <v>109763783.35050011</v>
      </c>
    </row>
    <row r="24" spans="1:5" s="53" customFormat="1" ht="18" customHeight="1" x14ac:dyDescent="0.35">
      <c r="A24" s="43">
        <v>2031</v>
      </c>
      <c r="B24" s="44">
        <v>12790292208.580299</v>
      </c>
      <c r="C24" s="45">
        <v>4.7201346526105858E-2</v>
      </c>
      <c r="D24" s="46">
        <v>2.0165352629909261E-2</v>
      </c>
      <c r="E24" s="47">
        <v>252822497.80459976</v>
      </c>
    </row>
    <row r="25" spans="1:5" ht="21.75" customHeight="1" x14ac:dyDescent="0.35">
      <c r="A25" s="25" t="s">
        <v>4</v>
      </c>
      <c r="B25" s="3"/>
      <c r="C25" s="3"/>
    </row>
    <row r="26" spans="1:5" ht="21.75" customHeight="1" x14ac:dyDescent="0.35">
      <c r="A26" s="30" t="s">
        <v>145</v>
      </c>
      <c r="B26" s="3"/>
      <c r="C26" s="3"/>
    </row>
    <row r="27" spans="1:5" ht="21.75" customHeight="1" x14ac:dyDescent="0.35">
      <c r="A27" s="118" t="s">
        <v>171</v>
      </c>
      <c r="B27" s="3"/>
      <c r="C27" s="3"/>
    </row>
    <row r="28" spans="1:5" ht="21.75" customHeight="1" x14ac:dyDescent="0.35">
      <c r="A28" s="116"/>
      <c r="B28" s="3"/>
      <c r="C28" s="3"/>
    </row>
    <row r="29" spans="1:5" ht="21.75" customHeight="1" x14ac:dyDescent="0.35">
      <c r="A29" s="3"/>
      <c r="B29" s="19"/>
      <c r="C29" s="19"/>
    </row>
    <row r="30" spans="1:5" ht="21.75" customHeight="1" x14ac:dyDescent="0.35">
      <c r="A30" s="238" t="str">
        <f>Headings!F4</f>
        <v>Page 4</v>
      </c>
      <c r="B30" s="241"/>
      <c r="C30" s="241"/>
      <c r="D30" s="241"/>
      <c r="E30" s="240"/>
    </row>
    <row r="34" spans="1:2" ht="21.75" customHeight="1" x14ac:dyDescent="0.35">
      <c r="B34" s="7"/>
    </row>
    <row r="35" spans="1:2" ht="21.75" customHeight="1" x14ac:dyDescent="0.35">
      <c r="B35" s="7"/>
    </row>
    <row r="36" spans="1:2" ht="21.75" customHeight="1" x14ac:dyDescent="0.35">
      <c r="A36" s="6"/>
      <c r="B36" s="7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  <row r="40" spans="1:2" ht="21.75" customHeight="1" x14ac:dyDescent="0.35">
      <c r="A40" s="6"/>
      <c r="B40" s="6"/>
    </row>
  </sheetData>
  <mergeCells count="3">
    <mergeCell ref="A30:E30"/>
    <mergeCell ref="A1:E1"/>
    <mergeCell ref="A2:E2"/>
  </mergeCells>
  <phoneticPr fontId="4"/>
  <pageMargins left="0.75" right="0.75" top="1" bottom="1" header="0.5" footer="0.5"/>
  <pageSetup orientation="portrait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pageSetUpPr fitToPage="1"/>
  </sheetPr>
  <dimension ref="A1:K38"/>
  <sheetViews>
    <sheetView zoomScale="75" zoomScaleNormal="75" workbookViewId="0">
      <selection activeCell="A29" sqref="A29:E29"/>
    </sheetView>
  </sheetViews>
  <sheetFormatPr defaultColWidth="10.7265625" defaultRowHeight="21.75" customHeight="1" x14ac:dyDescent="0.35"/>
  <cols>
    <col min="1" max="1" width="7.7265625" style="2" customWidth="1"/>
    <col min="2" max="2" width="20.7265625" style="2" customWidth="1"/>
    <col min="3" max="3" width="10.7265625" style="2" customWidth="1"/>
    <col min="4" max="5" width="17.7265625" style="19" customWidth="1"/>
    <col min="6" max="16384" width="10.7265625" style="19"/>
  </cols>
  <sheetData>
    <row r="1" spans="1:5" ht="23.4" x14ac:dyDescent="0.35">
      <c r="A1" s="239" t="str">
        <f>Headings!E40</f>
        <v>August 2022 Conservation Futures Property Tax Forecast</v>
      </c>
      <c r="B1" s="240"/>
      <c r="C1" s="240"/>
      <c r="D1" s="240"/>
      <c r="E1" s="240"/>
    </row>
    <row r="2" spans="1:5" ht="21.75" customHeight="1" x14ac:dyDescent="0.35">
      <c r="A2" s="239" t="s">
        <v>85</v>
      </c>
      <c r="B2" s="240"/>
      <c r="C2" s="240"/>
      <c r="D2" s="240"/>
      <c r="E2" s="240"/>
    </row>
    <row r="4" spans="1:5" s="22" customFormat="1" ht="66" customHeight="1" x14ac:dyDescent="0.35">
      <c r="A4" s="21" t="s">
        <v>108</v>
      </c>
      <c r="B4" s="32" t="s">
        <v>81</v>
      </c>
      <c r="C4" s="32" t="s">
        <v>27</v>
      </c>
      <c r="D4" s="21" t="str">
        <f>Headings!E53</f>
        <v>% Change from March 2022 Forecast</v>
      </c>
      <c r="E4" s="33" t="str">
        <f>Headings!F53</f>
        <v>% Change from March 2022 Forecast</v>
      </c>
    </row>
    <row r="5" spans="1:5" s="53" customFormat="1" ht="18" customHeight="1" x14ac:dyDescent="0.35">
      <c r="A5" s="38">
        <v>2012</v>
      </c>
      <c r="B5" s="39">
        <v>17416782</v>
      </c>
      <c r="C5" s="74" t="s">
        <v>79</v>
      </c>
      <c r="D5" s="51">
        <v>0</v>
      </c>
      <c r="E5" s="42">
        <v>0</v>
      </c>
    </row>
    <row r="6" spans="1:5" s="53" customFormat="1" ht="18" customHeight="1" x14ac:dyDescent="0.35">
      <c r="A6" s="43">
        <v>2013</v>
      </c>
      <c r="B6" s="44">
        <v>17566647</v>
      </c>
      <c r="C6" s="46">
        <v>8.6046320152597389E-3</v>
      </c>
      <c r="D6" s="46">
        <v>0</v>
      </c>
      <c r="E6" s="47">
        <v>0</v>
      </c>
    </row>
    <row r="7" spans="1:5" s="53" customFormat="1" ht="18" customHeight="1" x14ac:dyDescent="0.35">
      <c r="A7" s="43">
        <v>2014</v>
      </c>
      <c r="B7" s="44">
        <v>17955638</v>
      </c>
      <c r="C7" s="56">
        <v>2.2143724980640878E-2</v>
      </c>
      <c r="D7" s="46">
        <v>0</v>
      </c>
      <c r="E7" s="47">
        <v>0</v>
      </c>
    </row>
    <row r="8" spans="1:5" s="53" customFormat="1" ht="18" customHeight="1" x14ac:dyDescent="0.35">
      <c r="A8" s="43">
        <v>2015</v>
      </c>
      <c r="B8" s="44">
        <v>18389600</v>
      </c>
      <c r="C8" s="46">
        <v>2.4168564770575163E-2</v>
      </c>
      <c r="D8" s="46">
        <v>0</v>
      </c>
      <c r="E8" s="47">
        <v>0</v>
      </c>
    </row>
    <row r="9" spans="1:5" s="53" customFormat="1" ht="18" customHeight="1" x14ac:dyDescent="0.35">
      <c r="A9" s="43">
        <v>2016</v>
      </c>
      <c r="B9" s="44">
        <v>18877155</v>
      </c>
      <c r="C9" s="46">
        <v>2.6512539696350146E-2</v>
      </c>
      <c r="D9" s="46">
        <v>0</v>
      </c>
      <c r="E9" s="47">
        <v>0</v>
      </c>
    </row>
    <row r="10" spans="1:5" s="53" customFormat="1" ht="18" customHeight="1" x14ac:dyDescent="0.35">
      <c r="A10" s="43">
        <v>2017</v>
      </c>
      <c r="B10" s="44">
        <v>19443654</v>
      </c>
      <c r="C10" s="46">
        <v>3.0009765772437635E-2</v>
      </c>
      <c r="D10" s="46">
        <v>0</v>
      </c>
      <c r="E10" s="47">
        <v>0</v>
      </c>
    </row>
    <row r="11" spans="1:5" s="53" customFormat="1" ht="18" customHeight="1" x14ac:dyDescent="0.35">
      <c r="A11" s="43">
        <v>2018</v>
      </c>
      <c r="B11" s="44">
        <v>20072804</v>
      </c>
      <c r="C11" s="46">
        <v>3.2357601096995481E-2</v>
      </c>
      <c r="D11" s="46">
        <v>0</v>
      </c>
      <c r="E11" s="47">
        <v>0</v>
      </c>
    </row>
    <row r="12" spans="1:5" s="53" customFormat="1" ht="18" customHeight="1" x14ac:dyDescent="0.35">
      <c r="A12" s="43">
        <v>2019</v>
      </c>
      <c r="B12" s="44">
        <v>20712946</v>
      </c>
      <c r="C12" s="46">
        <v>3.189101034414521E-2</v>
      </c>
      <c r="D12" s="46">
        <v>0</v>
      </c>
      <c r="E12" s="47">
        <v>0</v>
      </c>
    </row>
    <row r="13" spans="1:5" s="53" customFormat="1" ht="18" customHeight="1" x14ac:dyDescent="0.35">
      <c r="A13" s="43">
        <v>2020</v>
      </c>
      <c r="B13" s="44">
        <v>21297118</v>
      </c>
      <c r="C13" s="46">
        <v>2.8203230964827464E-2</v>
      </c>
      <c r="D13" s="46">
        <v>0</v>
      </c>
      <c r="E13" s="47">
        <v>0</v>
      </c>
    </row>
    <row r="14" spans="1:5" s="53" customFormat="1" ht="18" customHeight="1" x14ac:dyDescent="0.35">
      <c r="A14" s="43">
        <v>2021</v>
      </c>
      <c r="B14" s="44">
        <v>21858694</v>
      </c>
      <c r="C14" s="46">
        <v>2.6368638235464426E-2</v>
      </c>
      <c r="D14" s="46">
        <v>0</v>
      </c>
      <c r="E14" s="47">
        <v>0</v>
      </c>
    </row>
    <row r="15" spans="1:5" s="53" customFormat="1" ht="18" customHeight="1" thickBot="1" x14ac:dyDescent="0.4">
      <c r="A15" s="48">
        <v>2022</v>
      </c>
      <c r="B15" s="49">
        <v>22426573</v>
      </c>
      <c r="C15" s="55">
        <v>2.5979548457927049E-2</v>
      </c>
      <c r="D15" s="55">
        <v>0</v>
      </c>
      <c r="E15" s="77">
        <v>0</v>
      </c>
    </row>
    <row r="16" spans="1:5" s="53" customFormat="1" ht="18" customHeight="1" thickTop="1" x14ac:dyDescent="0.35">
      <c r="A16" s="43">
        <v>2023</v>
      </c>
      <c r="B16" s="44">
        <v>22986689</v>
      </c>
      <c r="C16" s="46">
        <v>2.4975550210011965E-2</v>
      </c>
      <c r="D16" s="46">
        <v>2.4956461789193973E-3</v>
      </c>
      <c r="E16" s="47">
        <v>57223.832130856812</v>
      </c>
    </row>
    <row r="17" spans="1:11" s="53" customFormat="1" ht="18" customHeight="1" x14ac:dyDescent="0.35">
      <c r="A17" s="43">
        <v>2024</v>
      </c>
      <c r="B17" s="44">
        <v>23486080.468547836</v>
      </c>
      <c r="C17" s="46">
        <v>2.1725245795418235E-2</v>
      </c>
      <c r="D17" s="46">
        <v>1.9343808058547296E-3</v>
      </c>
      <c r="E17" s="47">
        <v>45343.312030654401</v>
      </c>
    </row>
    <row r="18" spans="1:11" ht="18" customHeight="1" x14ac:dyDescent="0.35">
      <c r="A18" s="43">
        <v>2025</v>
      </c>
      <c r="B18" s="44">
        <v>24002259.511018127</v>
      </c>
      <c r="C18" s="46">
        <v>2.1978083706285068E-2</v>
      </c>
      <c r="D18" s="46">
        <v>2.0559899223315803E-3</v>
      </c>
      <c r="E18" s="47">
        <v>49247.152019586414</v>
      </c>
    </row>
    <row r="19" spans="1:11" s="134" customFormat="1" ht="18" customHeight="1" x14ac:dyDescent="0.35">
      <c r="A19" s="43">
        <v>2026</v>
      </c>
      <c r="B19" s="44">
        <v>24520220.578290526</v>
      </c>
      <c r="C19" s="46">
        <v>2.1579679489534431E-2</v>
      </c>
      <c r="D19" s="46">
        <v>1.9410097281449268E-3</v>
      </c>
      <c r="E19" s="47">
        <v>47501.785251446068</v>
      </c>
    </row>
    <row r="20" spans="1:11" s="154" customFormat="1" ht="18" customHeight="1" x14ac:dyDescent="0.35">
      <c r="A20" s="43">
        <v>2027</v>
      </c>
      <c r="B20" s="44">
        <v>25048199.582810454</v>
      </c>
      <c r="C20" s="46">
        <v>2.1532392126496047E-2</v>
      </c>
      <c r="D20" s="46">
        <v>2.0753808925781936E-3</v>
      </c>
      <c r="E20" s="47">
        <v>51876.890500340611</v>
      </c>
    </row>
    <row r="21" spans="1:11" s="156" customFormat="1" ht="18" customHeight="1" x14ac:dyDescent="0.35">
      <c r="A21" s="43">
        <v>2028</v>
      </c>
      <c r="B21" s="44">
        <v>25585629.411115628</v>
      </c>
      <c r="C21" s="46">
        <v>2.1455826656459065E-2</v>
      </c>
      <c r="D21" s="46">
        <v>2.554296447632165E-3</v>
      </c>
      <c r="E21" s="47">
        <v>65186.775964967906</v>
      </c>
    </row>
    <row r="22" spans="1:11" s="167" customFormat="1" ht="18" customHeight="1" x14ac:dyDescent="0.35">
      <c r="A22" s="43">
        <v>2029</v>
      </c>
      <c r="B22" s="44">
        <v>26129010.863036338</v>
      </c>
      <c r="C22" s="46">
        <v>2.1237759806082446E-2</v>
      </c>
      <c r="D22" s="46">
        <v>2.9439762115115453E-3</v>
      </c>
      <c r="E22" s="47">
        <v>76697.391116172075</v>
      </c>
    </row>
    <row r="23" spans="1:11" s="170" customFormat="1" ht="18" customHeight="1" x14ac:dyDescent="0.35">
      <c r="A23" s="43">
        <v>2030</v>
      </c>
      <c r="B23" s="44">
        <v>26676556.806632001</v>
      </c>
      <c r="C23" s="46">
        <v>2.0955479197655169E-2</v>
      </c>
      <c r="D23" s="46">
        <v>3.5116956093672602E-3</v>
      </c>
      <c r="E23" s="47">
        <v>93352.123169828206</v>
      </c>
    </row>
    <row r="24" spans="1:11" s="170" customFormat="1" ht="18" customHeight="1" x14ac:dyDescent="0.35">
      <c r="A24" s="43">
        <v>2031</v>
      </c>
      <c r="B24" s="44">
        <v>27236403.546119366</v>
      </c>
      <c r="C24" s="46">
        <v>2.0986469263836183E-2</v>
      </c>
      <c r="D24" s="46">
        <v>4.0751970047907538E-3</v>
      </c>
      <c r="E24" s="47">
        <v>110543.22473408282</v>
      </c>
    </row>
    <row r="25" spans="1:11" ht="21.75" customHeight="1" x14ac:dyDescent="0.35">
      <c r="A25" s="25" t="s">
        <v>4</v>
      </c>
      <c r="B25" s="3"/>
      <c r="C25" s="3"/>
      <c r="K25" s="170"/>
    </row>
    <row r="26" spans="1:11" s="170" customFormat="1" ht="21.75" customHeight="1" x14ac:dyDescent="0.35">
      <c r="A26" s="30" t="s">
        <v>272</v>
      </c>
      <c r="B26" s="3"/>
      <c r="C26" s="3"/>
    </row>
    <row r="27" spans="1:11" s="170" customFormat="1" ht="21.75" customHeight="1" x14ac:dyDescent="0.35">
      <c r="A27" s="72" t="s">
        <v>273</v>
      </c>
      <c r="B27" s="3"/>
      <c r="C27" s="3"/>
    </row>
    <row r="28" spans="1:11" s="29" customFormat="1" ht="21.75" customHeight="1" x14ac:dyDescent="0.35">
      <c r="A28" s="30" t="s">
        <v>291</v>
      </c>
    </row>
    <row r="29" spans="1:11" ht="21.75" customHeight="1" x14ac:dyDescent="0.35">
      <c r="A29" s="238" t="str">
        <f>Headings!F40</f>
        <v>Page 40</v>
      </c>
      <c r="B29" s="241"/>
      <c r="C29" s="241"/>
      <c r="D29" s="241"/>
      <c r="E29" s="240"/>
    </row>
    <row r="32" spans="1:11" ht="21.75" customHeight="1" x14ac:dyDescent="0.35">
      <c r="B32" s="7"/>
    </row>
    <row r="33" spans="1:2" ht="21.75" customHeight="1" x14ac:dyDescent="0.35">
      <c r="B33" s="7"/>
    </row>
    <row r="34" spans="1:2" ht="21.75" customHeight="1" x14ac:dyDescent="0.35">
      <c r="A34" s="6"/>
      <c r="B34" s="7"/>
    </row>
    <row r="35" spans="1:2" ht="21.75" customHeight="1" x14ac:dyDescent="0.35">
      <c r="A35" s="6"/>
      <c r="B35" s="6"/>
    </row>
    <row r="36" spans="1:2" ht="21.75" customHeight="1" x14ac:dyDescent="0.35">
      <c r="A36" s="6"/>
      <c r="B36" s="6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</sheetData>
  <mergeCells count="3">
    <mergeCell ref="A29:E29"/>
    <mergeCell ref="A2:E2"/>
    <mergeCell ref="A1:E1"/>
  </mergeCells>
  <phoneticPr fontId="4"/>
  <pageMargins left="0.75" right="0.75" top="1" bottom="1" header="0.5" footer="0.5"/>
  <pageSetup orientation="portrait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8FCE22-8CAF-4D2E-8EB7-FC01A6D245FA}">
  <sheetPr>
    <pageSetUpPr fitToPage="1"/>
  </sheetPr>
  <dimension ref="A1:E39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30" customWidth="1"/>
    <col min="2" max="2" width="20.7265625" style="230" customWidth="1"/>
    <col min="3" max="3" width="10.7265625" style="230" customWidth="1"/>
    <col min="4" max="5" width="17.7265625" style="170" customWidth="1"/>
    <col min="6" max="16384" width="10.7265625" style="170"/>
  </cols>
  <sheetData>
    <row r="1" spans="1:5" ht="23.4" x14ac:dyDescent="0.35">
      <c r="A1" s="239" t="str">
        <f>Headings!E41</f>
        <v>August 2022 Conservation Futures Alternative Property Tax Forecast</v>
      </c>
      <c r="B1" s="240"/>
      <c r="C1" s="240"/>
      <c r="D1" s="240"/>
      <c r="E1" s="240"/>
    </row>
    <row r="2" spans="1:5" ht="21.75" customHeight="1" x14ac:dyDescent="0.35">
      <c r="A2" s="239" t="s">
        <v>85</v>
      </c>
      <c r="B2" s="240"/>
      <c r="C2" s="240"/>
      <c r="D2" s="240"/>
      <c r="E2" s="240"/>
    </row>
    <row r="4" spans="1:5" s="22" customFormat="1" ht="66" customHeight="1" x14ac:dyDescent="0.35">
      <c r="A4" s="21" t="s">
        <v>108</v>
      </c>
      <c r="B4" s="32" t="s">
        <v>81</v>
      </c>
      <c r="C4" s="32" t="s">
        <v>27</v>
      </c>
      <c r="D4" s="21" t="str">
        <f>Headings!E51</f>
        <v>% Change from July 2022 Forecast</v>
      </c>
      <c r="E4" s="33" t="str">
        <f>Headings!F51</f>
        <v>% Change from July 2022 Forecast</v>
      </c>
    </row>
    <row r="5" spans="1:5" s="53" customFormat="1" ht="18" customHeight="1" x14ac:dyDescent="0.35">
      <c r="A5" s="38">
        <v>2012</v>
      </c>
      <c r="B5" s="39">
        <v>17416782</v>
      </c>
      <c r="C5" s="74" t="s">
        <v>79</v>
      </c>
      <c r="D5" s="51">
        <v>0</v>
      </c>
      <c r="E5" s="42">
        <v>0</v>
      </c>
    </row>
    <row r="6" spans="1:5" s="53" customFormat="1" ht="18" customHeight="1" x14ac:dyDescent="0.35">
      <c r="A6" s="43">
        <v>2013</v>
      </c>
      <c r="B6" s="44">
        <v>17566647</v>
      </c>
      <c r="C6" s="46">
        <v>8.6046320152597389E-3</v>
      </c>
      <c r="D6" s="46">
        <v>0</v>
      </c>
      <c r="E6" s="47">
        <v>0</v>
      </c>
    </row>
    <row r="7" spans="1:5" s="53" customFormat="1" ht="18" customHeight="1" x14ac:dyDescent="0.35">
      <c r="A7" s="43">
        <v>2014</v>
      </c>
      <c r="B7" s="44">
        <v>17955638</v>
      </c>
      <c r="C7" s="56">
        <v>2.2143724980640878E-2</v>
      </c>
      <c r="D7" s="46">
        <v>0</v>
      </c>
      <c r="E7" s="47">
        <v>0</v>
      </c>
    </row>
    <row r="8" spans="1:5" s="53" customFormat="1" ht="18" customHeight="1" x14ac:dyDescent="0.35">
      <c r="A8" s="43">
        <v>2015</v>
      </c>
      <c r="B8" s="44">
        <v>18389600</v>
      </c>
      <c r="C8" s="46">
        <v>2.4168564770575163E-2</v>
      </c>
      <c r="D8" s="46">
        <v>0</v>
      </c>
      <c r="E8" s="47">
        <v>0</v>
      </c>
    </row>
    <row r="9" spans="1:5" s="53" customFormat="1" ht="18" customHeight="1" x14ac:dyDescent="0.35">
      <c r="A9" s="43">
        <v>2016</v>
      </c>
      <c r="B9" s="44">
        <v>18877155</v>
      </c>
      <c r="C9" s="46">
        <v>2.6512539696350146E-2</v>
      </c>
      <c r="D9" s="46">
        <v>0</v>
      </c>
      <c r="E9" s="47">
        <v>0</v>
      </c>
    </row>
    <row r="10" spans="1:5" s="53" customFormat="1" ht="18" customHeight="1" x14ac:dyDescent="0.35">
      <c r="A10" s="43">
        <v>2017</v>
      </c>
      <c r="B10" s="44">
        <v>19443654</v>
      </c>
      <c r="C10" s="46">
        <v>3.0009765772437635E-2</v>
      </c>
      <c r="D10" s="46">
        <v>0</v>
      </c>
      <c r="E10" s="47">
        <v>0</v>
      </c>
    </row>
    <row r="11" spans="1:5" s="53" customFormat="1" ht="18" customHeight="1" x14ac:dyDescent="0.35">
      <c r="A11" s="43">
        <v>2018</v>
      </c>
      <c r="B11" s="44">
        <v>20072804</v>
      </c>
      <c r="C11" s="46">
        <v>3.2357601096995481E-2</v>
      </c>
      <c r="D11" s="46">
        <v>0</v>
      </c>
      <c r="E11" s="47">
        <v>0</v>
      </c>
    </row>
    <row r="12" spans="1:5" s="53" customFormat="1" ht="18" customHeight="1" x14ac:dyDescent="0.35">
      <c r="A12" s="43">
        <v>2019</v>
      </c>
      <c r="B12" s="44">
        <v>20712946</v>
      </c>
      <c r="C12" s="46">
        <v>3.189101034414521E-2</v>
      </c>
      <c r="D12" s="46">
        <v>0</v>
      </c>
      <c r="E12" s="47">
        <v>0</v>
      </c>
    </row>
    <row r="13" spans="1:5" s="53" customFormat="1" ht="18" customHeight="1" x14ac:dyDescent="0.35">
      <c r="A13" s="43">
        <v>2020</v>
      </c>
      <c r="B13" s="44">
        <v>21297118</v>
      </c>
      <c r="C13" s="46">
        <v>2.8203230964827464E-2</v>
      </c>
      <c r="D13" s="46">
        <v>0</v>
      </c>
      <c r="E13" s="47">
        <v>0</v>
      </c>
    </row>
    <row r="14" spans="1:5" s="53" customFormat="1" ht="18" customHeight="1" x14ac:dyDescent="0.35">
      <c r="A14" s="43">
        <v>2021</v>
      </c>
      <c r="B14" s="44">
        <v>21858694</v>
      </c>
      <c r="C14" s="46">
        <v>2.6368638235464426E-2</v>
      </c>
      <c r="D14" s="46">
        <v>0</v>
      </c>
      <c r="E14" s="47">
        <v>0</v>
      </c>
    </row>
    <row r="15" spans="1:5" s="53" customFormat="1" ht="18" customHeight="1" thickBot="1" x14ac:dyDescent="0.4">
      <c r="A15" s="48">
        <v>2022</v>
      </c>
      <c r="B15" s="49">
        <v>22426573</v>
      </c>
      <c r="C15" s="55">
        <v>2.5979548457927049E-2</v>
      </c>
      <c r="D15" s="55">
        <v>0</v>
      </c>
      <c r="E15" s="77">
        <v>0</v>
      </c>
    </row>
    <row r="16" spans="1:5" s="53" customFormat="1" ht="18" customHeight="1" thickTop="1" x14ac:dyDescent="0.35">
      <c r="A16" s="43">
        <v>2023</v>
      </c>
      <c r="B16" s="44">
        <v>52651838.390846051</v>
      </c>
      <c r="C16" s="46">
        <v>1.3477433841918716</v>
      </c>
      <c r="D16" s="46">
        <v>1.9264137155533101E-2</v>
      </c>
      <c r="E16" s="47">
        <v>995122.06824308634</v>
      </c>
    </row>
    <row r="17" spans="1:5" s="53" customFormat="1" ht="18" customHeight="1" x14ac:dyDescent="0.35">
      <c r="A17" s="43">
        <v>2024</v>
      </c>
      <c r="B17" s="44">
        <v>53846135.708377957</v>
      </c>
      <c r="C17" s="46">
        <v>2.2682917710610262E-2</v>
      </c>
      <c r="D17" s="46">
        <v>1.9247179244449519E-2</v>
      </c>
      <c r="E17" s="47">
        <v>1016815.3973880559</v>
      </c>
    </row>
    <row r="18" spans="1:5" ht="18" customHeight="1" x14ac:dyDescent="0.35">
      <c r="A18" s="43">
        <v>2025</v>
      </c>
      <c r="B18" s="44">
        <v>55021328.511018127</v>
      </c>
      <c r="C18" s="46">
        <v>2.1825016543523645E-2</v>
      </c>
      <c r="D18" s="46">
        <v>1.9268151655087662E-2</v>
      </c>
      <c r="E18" s="47">
        <v>1040118.1478036046</v>
      </c>
    </row>
    <row r="19" spans="1:5" ht="18" customHeight="1" x14ac:dyDescent="0.35">
      <c r="A19" s="43">
        <v>2026</v>
      </c>
      <c r="B19" s="44">
        <v>56213418.159554124</v>
      </c>
      <c r="C19" s="46">
        <v>2.1665955381235058E-2</v>
      </c>
      <c r="D19" s="46">
        <v>1.9218359782034566E-2</v>
      </c>
      <c r="E19" s="47">
        <v>1059959.0209494457</v>
      </c>
    </row>
    <row r="20" spans="1:5" ht="18" customHeight="1" x14ac:dyDescent="0.35">
      <c r="A20" s="43">
        <v>2027</v>
      </c>
      <c r="B20" s="44">
        <v>57410732.999648258</v>
      </c>
      <c r="C20" s="46">
        <v>2.129944912255155E-2</v>
      </c>
      <c r="D20" s="46">
        <v>1.8983591545454148E-2</v>
      </c>
      <c r="E20" s="47">
        <v>1069557.8561157212</v>
      </c>
    </row>
    <row r="21" spans="1:5" ht="18" customHeight="1" x14ac:dyDescent="0.35">
      <c r="A21" s="43">
        <v>2028</v>
      </c>
      <c r="B21" s="44">
        <v>58643688.411115631</v>
      </c>
      <c r="C21" s="46">
        <v>2.1476043712504556E-2</v>
      </c>
      <c r="D21" s="46">
        <v>1.8973617187123759E-2</v>
      </c>
      <c r="E21" s="47">
        <v>1091964.3802211806</v>
      </c>
    </row>
    <row r="22" spans="1:5" ht="18" customHeight="1" x14ac:dyDescent="0.35">
      <c r="A22" s="43">
        <v>2029</v>
      </c>
      <c r="B22" s="44">
        <v>59886519.863036342</v>
      </c>
      <c r="C22" s="46">
        <v>2.1192927757339719E-2</v>
      </c>
      <c r="D22" s="46">
        <v>1.8862730884435797E-2</v>
      </c>
      <c r="E22" s="47">
        <v>1108710.0092485398</v>
      </c>
    </row>
    <row r="23" spans="1:5" ht="18" customHeight="1" x14ac:dyDescent="0.35">
      <c r="A23" s="43">
        <v>2030</v>
      </c>
      <c r="B23" s="44">
        <v>61140166.904894739</v>
      </c>
      <c r="C23" s="46">
        <v>2.0933710035673458E-2</v>
      </c>
      <c r="D23" s="46">
        <v>1.8716355506646076E-2</v>
      </c>
      <c r="E23" s="47">
        <v>1123297.0721850991</v>
      </c>
    </row>
    <row r="24" spans="1:5" ht="18" customHeight="1" x14ac:dyDescent="0.35">
      <c r="A24" s="43">
        <v>2031</v>
      </c>
      <c r="B24" s="44">
        <v>62413318.574869126</v>
      </c>
      <c r="C24" s="46">
        <v>2.0823490258945698E-2</v>
      </c>
      <c r="D24" s="46">
        <v>1.8651362083639933E-2</v>
      </c>
      <c r="E24" s="47">
        <v>1142779.0183290169</v>
      </c>
    </row>
    <row r="25" spans="1:5" ht="21.75" customHeight="1" x14ac:dyDescent="0.35">
      <c r="A25" s="25" t="s">
        <v>4</v>
      </c>
      <c r="B25" s="3"/>
      <c r="C25" s="3"/>
    </row>
    <row r="26" spans="1:5" ht="21.75" customHeight="1" x14ac:dyDescent="0.35">
      <c r="A26" s="30" t="s">
        <v>276</v>
      </c>
      <c r="B26" s="3"/>
      <c r="C26" s="3"/>
    </row>
    <row r="27" spans="1:5" ht="21.75" customHeight="1" x14ac:dyDescent="0.35">
      <c r="A27" s="72" t="s">
        <v>275</v>
      </c>
      <c r="B27" s="3"/>
      <c r="C27" s="3"/>
    </row>
    <row r="28" spans="1:5" ht="21.75" customHeight="1" x14ac:dyDescent="0.35">
      <c r="A28" s="72" t="s">
        <v>274</v>
      </c>
      <c r="B28" s="170"/>
      <c r="C28" s="170"/>
    </row>
    <row r="29" spans="1:5" ht="21.75" customHeight="1" x14ac:dyDescent="0.35">
      <c r="A29" s="3"/>
      <c r="B29" s="170"/>
      <c r="C29" s="170"/>
    </row>
    <row r="30" spans="1:5" ht="21.75" customHeight="1" x14ac:dyDescent="0.35">
      <c r="A30" s="238" t="str">
        <f>Headings!F41</f>
        <v>Page 41</v>
      </c>
      <c r="B30" s="241"/>
      <c r="C30" s="241"/>
      <c r="D30" s="241"/>
      <c r="E30" s="240"/>
    </row>
    <row r="33" spans="1:2" ht="21.75" customHeight="1" x14ac:dyDescent="0.35">
      <c r="B33" s="7"/>
    </row>
    <row r="34" spans="1:2" ht="21.75" customHeight="1" x14ac:dyDescent="0.35">
      <c r="B34" s="7"/>
    </row>
    <row r="35" spans="1:2" ht="21.75" customHeight="1" x14ac:dyDescent="0.35">
      <c r="A35" s="6"/>
      <c r="B35" s="7"/>
    </row>
    <row r="36" spans="1:2" ht="21.75" customHeight="1" x14ac:dyDescent="0.35">
      <c r="A36" s="6"/>
      <c r="B36" s="6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</sheetData>
  <mergeCells count="3">
    <mergeCell ref="A1:E1"/>
    <mergeCell ref="A2:E2"/>
    <mergeCell ref="A30:E30"/>
  </mergeCells>
  <pageMargins left="0.75" right="0.75" top="1" bottom="1" header="0.5" footer="0.5"/>
  <pageSetup orientation="portrait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pageSetUpPr fitToPage="1"/>
  </sheetPr>
  <dimension ref="A1:E39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" customWidth="1"/>
    <col min="2" max="2" width="20.7265625" style="2" customWidth="1"/>
    <col min="3" max="3" width="10.7265625" style="2" customWidth="1"/>
    <col min="4" max="5" width="17.7265625" style="19" customWidth="1"/>
    <col min="6" max="16384" width="10.7265625" style="19"/>
  </cols>
  <sheetData>
    <row r="1" spans="1:5" ht="23.4" x14ac:dyDescent="0.35">
      <c r="A1" s="239" t="str">
        <f>Headings!E42</f>
        <v>August 2022 Unincorporated Area/Roads Property Tax Levy Forecast</v>
      </c>
      <c r="B1" s="240"/>
      <c r="C1" s="240"/>
      <c r="D1" s="240"/>
      <c r="E1" s="240"/>
    </row>
    <row r="2" spans="1:5" ht="21.75" customHeight="1" x14ac:dyDescent="0.35">
      <c r="A2" s="239" t="s">
        <v>85</v>
      </c>
      <c r="B2" s="240"/>
      <c r="C2" s="240"/>
      <c r="D2" s="240"/>
      <c r="E2" s="240"/>
    </row>
    <row r="4" spans="1:5" s="22" customFormat="1" ht="66" customHeight="1" x14ac:dyDescent="0.35">
      <c r="A4" s="21" t="s">
        <v>108</v>
      </c>
      <c r="B4" s="32" t="s">
        <v>81</v>
      </c>
      <c r="C4" s="32" t="s">
        <v>27</v>
      </c>
      <c r="D4" s="21" t="str">
        <f>Headings!E51</f>
        <v>% Change from July 2022 Forecast</v>
      </c>
      <c r="E4" s="33" t="str">
        <f>Headings!F51</f>
        <v>% Change from July 2022 Forecast</v>
      </c>
    </row>
    <row r="5" spans="1:5" s="53" customFormat="1" ht="18" customHeight="1" x14ac:dyDescent="0.35">
      <c r="A5" s="38">
        <v>2013</v>
      </c>
      <c r="B5" s="39">
        <v>67537651</v>
      </c>
      <c r="C5" s="74" t="s">
        <v>79</v>
      </c>
      <c r="D5" s="51">
        <v>0</v>
      </c>
      <c r="E5" s="42">
        <v>0</v>
      </c>
    </row>
    <row r="6" spans="1:5" s="53" customFormat="1" ht="18" customHeight="1" x14ac:dyDescent="0.35">
      <c r="A6" s="43">
        <v>2014</v>
      </c>
      <c r="B6" s="44">
        <v>71721037.701000005</v>
      </c>
      <c r="C6" s="45">
        <v>6.1941548737014962E-2</v>
      </c>
      <c r="D6" s="46">
        <v>0</v>
      </c>
      <c r="E6" s="47">
        <v>0</v>
      </c>
    </row>
    <row r="7" spans="1:5" s="53" customFormat="1" ht="18" customHeight="1" x14ac:dyDescent="0.35">
      <c r="A7" s="43">
        <v>2015</v>
      </c>
      <c r="B7" s="44">
        <v>81182066</v>
      </c>
      <c r="C7" s="45">
        <v>0.13191426954030372</v>
      </c>
      <c r="D7" s="46">
        <v>0</v>
      </c>
      <c r="E7" s="47">
        <v>0</v>
      </c>
    </row>
    <row r="8" spans="1:5" s="53" customFormat="1" ht="18" customHeight="1" x14ac:dyDescent="0.35">
      <c r="A8" s="43">
        <v>2016</v>
      </c>
      <c r="B8" s="44">
        <v>82424494.000000134</v>
      </c>
      <c r="C8" s="45">
        <v>1.5304217559579447E-2</v>
      </c>
      <c r="D8" s="46">
        <v>0</v>
      </c>
      <c r="E8" s="47">
        <v>0</v>
      </c>
    </row>
    <row r="9" spans="1:5" s="53" customFormat="1" ht="18" customHeight="1" x14ac:dyDescent="0.35">
      <c r="A9" s="43">
        <v>2017</v>
      </c>
      <c r="B9" s="44">
        <v>87678035</v>
      </c>
      <c r="C9" s="45">
        <v>6.3737619062603557E-2</v>
      </c>
      <c r="D9" s="46">
        <v>0</v>
      </c>
      <c r="E9" s="47">
        <v>0</v>
      </c>
    </row>
    <row r="10" spans="1:5" s="53" customFormat="1" ht="18" customHeight="1" x14ac:dyDescent="0.35">
      <c r="A10" s="43">
        <v>2018</v>
      </c>
      <c r="B10" s="44">
        <v>89353349</v>
      </c>
      <c r="C10" s="45">
        <v>1.9107567819009574E-2</v>
      </c>
      <c r="D10" s="46">
        <v>0</v>
      </c>
      <c r="E10" s="47">
        <v>0</v>
      </c>
    </row>
    <row r="11" spans="1:5" s="53" customFormat="1" ht="18" customHeight="1" x14ac:dyDescent="0.35">
      <c r="A11" s="43">
        <v>2019</v>
      </c>
      <c r="B11" s="44">
        <v>91211126</v>
      </c>
      <c r="C11" s="45">
        <v>2.0791352767314919E-2</v>
      </c>
      <c r="D11" s="46">
        <v>0</v>
      </c>
      <c r="E11" s="47">
        <v>0</v>
      </c>
    </row>
    <row r="12" spans="1:5" s="53" customFormat="1" ht="18" customHeight="1" x14ac:dyDescent="0.35">
      <c r="A12" s="43">
        <v>2020</v>
      </c>
      <c r="B12" s="44">
        <v>92987997</v>
      </c>
      <c r="C12" s="45">
        <v>1.9480858069880647E-2</v>
      </c>
      <c r="D12" s="46">
        <v>0</v>
      </c>
      <c r="E12" s="47">
        <v>0</v>
      </c>
    </row>
    <row r="13" spans="1:5" s="53" customFormat="1" ht="18" customHeight="1" x14ac:dyDescent="0.35">
      <c r="A13" s="43">
        <v>2021</v>
      </c>
      <c r="B13" s="44">
        <v>94573079</v>
      </c>
      <c r="C13" s="45">
        <v>1.7046092518801181E-2</v>
      </c>
      <c r="D13" s="46">
        <v>0</v>
      </c>
      <c r="E13" s="47">
        <v>0</v>
      </c>
    </row>
    <row r="14" spans="1:5" s="53" customFormat="1" ht="18" customHeight="1" thickBot="1" x14ac:dyDescent="0.4">
      <c r="A14" s="48">
        <v>2022</v>
      </c>
      <c r="B14" s="49">
        <v>96531490</v>
      </c>
      <c r="C14" s="50">
        <v>2.0707912026423525E-2</v>
      </c>
      <c r="D14" s="55">
        <v>0</v>
      </c>
      <c r="E14" s="77">
        <v>0</v>
      </c>
    </row>
    <row r="15" spans="1:5" s="53" customFormat="1" ht="18" customHeight="1" thickTop="1" x14ac:dyDescent="0.35">
      <c r="A15" s="43">
        <v>2023</v>
      </c>
      <c r="B15" s="44">
        <v>98203701.81877993</v>
      </c>
      <c r="C15" s="45">
        <v>1.7322967031586645E-2</v>
      </c>
      <c r="D15" s="46">
        <v>3.4530365220009074E-4</v>
      </c>
      <c r="E15" s="47">
        <v>33898.391659155488</v>
      </c>
    </row>
    <row r="16" spans="1:5" s="53" customFormat="1" ht="18" customHeight="1" x14ac:dyDescent="0.35">
      <c r="A16" s="43">
        <v>2024</v>
      </c>
      <c r="B16" s="44">
        <v>99765678.924877033</v>
      </c>
      <c r="C16" s="45">
        <v>1.5905480925550997E-2</v>
      </c>
      <c r="D16" s="46">
        <v>3.944125616464067E-4</v>
      </c>
      <c r="E16" s="47">
        <v>39333.323432296515</v>
      </c>
    </row>
    <row r="17" spans="1:5" s="53" customFormat="1" ht="18" customHeight="1" x14ac:dyDescent="0.35">
      <c r="A17" s="43">
        <v>2025</v>
      </c>
      <c r="B17" s="44">
        <v>101347156.3432906</v>
      </c>
      <c r="C17" s="45">
        <v>1.5851918570156887E-2</v>
      </c>
      <c r="D17" s="46">
        <v>4.1387788390534475E-4</v>
      </c>
      <c r="E17" s="47">
        <v>41927.993537932634</v>
      </c>
    </row>
    <row r="18" spans="1:5" s="53" customFormat="1" ht="18" customHeight="1" x14ac:dyDescent="0.35">
      <c r="A18" s="43">
        <v>2026</v>
      </c>
      <c r="B18" s="44">
        <v>102905887.45527469</v>
      </c>
      <c r="C18" s="45">
        <v>1.5380116899424756E-2</v>
      </c>
      <c r="D18" s="46">
        <v>4.4014809873460514E-4</v>
      </c>
      <c r="E18" s="47">
        <v>45273.903489500284</v>
      </c>
    </row>
    <row r="19" spans="1:5" s="53" customFormat="1" ht="18" customHeight="1" x14ac:dyDescent="0.35">
      <c r="A19" s="43">
        <v>2027</v>
      </c>
      <c r="B19" s="44">
        <v>104434149.94743302</v>
      </c>
      <c r="C19" s="45">
        <v>1.4851069554427276E-2</v>
      </c>
      <c r="D19" s="46">
        <v>-8.3001496332557601E-5</v>
      </c>
      <c r="E19" s="47">
        <v>-8668.9102463722229</v>
      </c>
    </row>
    <row r="20" spans="1:5" s="53" customFormat="1" ht="18" customHeight="1" x14ac:dyDescent="0.35">
      <c r="A20" s="43">
        <v>2028</v>
      </c>
      <c r="B20" s="44">
        <v>106035540.70321505</v>
      </c>
      <c r="C20" s="45">
        <v>1.5333976066143951E-2</v>
      </c>
      <c r="D20" s="46">
        <v>-2.9328462787692189E-5</v>
      </c>
      <c r="E20" s="47">
        <v>-3109.9506197571754</v>
      </c>
    </row>
    <row r="21" spans="1:5" s="53" customFormat="1" ht="18" customHeight="1" x14ac:dyDescent="0.35">
      <c r="A21" s="43">
        <v>2029</v>
      </c>
      <c r="B21" s="44">
        <v>107709072.34069116</v>
      </c>
      <c r="C21" s="45">
        <v>1.5782742525548121E-2</v>
      </c>
      <c r="D21" s="46">
        <v>-9.3800918242736842E-6</v>
      </c>
      <c r="E21" s="47">
        <v>-1010.3304658532143</v>
      </c>
    </row>
    <row r="22" spans="1:5" s="53" customFormat="1" ht="18" customHeight="1" x14ac:dyDescent="0.35">
      <c r="A22" s="43">
        <v>2030</v>
      </c>
      <c r="B22" s="44">
        <v>109401230.22786476</v>
      </c>
      <c r="C22" s="45">
        <v>1.5710448993759618E-2</v>
      </c>
      <c r="D22" s="46">
        <v>1.9884561866412298E-5</v>
      </c>
      <c r="E22" s="47">
        <v>2175.3522747904062</v>
      </c>
    </row>
    <row r="23" spans="1:5" s="53" customFormat="1" ht="18" customHeight="1" x14ac:dyDescent="0.35">
      <c r="A23" s="43">
        <v>2031</v>
      </c>
      <c r="B23" s="44">
        <v>111116411.75773257</v>
      </c>
      <c r="C23" s="45">
        <v>1.5677899839840581E-2</v>
      </c>
      <c r="D23" s="46">
        <v>1.0555821984659097E-4</v>
      </c>
      <c r="E23" s="47">
        <v>11728.012632757425</v>
      </c>
    </row>
    <row r="24" spans="1:5" ht="18" customHeight="1" x14ac:dyDescent="0.35">
      <c r="A24" s="25" t="s">
        <v>4</v>
      </c>
      <c r="B24" s="3"/>
      <c r="C24" s="3"/>
    </row>
    <row r="25" spans="1:5" ht="21.75" customHeight="1" x14ac:dyDescent="0.35">
      <c r="A25" s="30" t="s">
        <v>272</v>
      </c>
      <c r="B25" s="3"/>
      <c r="C25" s="3"/>
    </row>
    <row r="26" spans="1:5" ht="21.75" customHeight="1" x14ac:dyDescent="0.35">
      <c r="A26" s="72" t="s">
        <v>273</v>
      </c>
      <c r="B26" s="3"/>
      <c r="C26" s="3"/>
    </row>
    <row r="27" spans="1:5" ht="21.75" customHeight="1" x14ac:dyDescent="0.35">
      <c r="A27" s="30" t="s">
        <v>182</v>
      </c>
      <c r="B27" s="19"/>
      <c r="C27" s="19"/>
    </row>
    <row r="28" spans="1:5" ht="21.75" customHeight="1" x14ac:dyDescent="0.35">
      <c r="A28" s="30" t="s">
        <v>189</v>
      </c>
    </row>
    <row r="29" spans="1:5" ht="21.75" customHeight="1" x14ac:dyDescent="0.35">
      <c r="A29" s="72" t="s">
        <v>190</v>
      </c>
    </row>
    <row r="30" spans="1:5" ht="21.75" customHeight="1" x14ac:dyDescent="0.35">
      <c r="A30" s="238" t="str">
        <f>Headings!F42</f>
        <v>Page 42</v>
      </c>
      <c r="B30" s="241"/>
      <c r="C30" s="241"/>
      <c r="D30" s="241"/>
      <c r="E30" s="240"/>
    </row>
    <row r="33" spans="1:2" ht="21.75" customHeight="1" x14ac:dyDescent="0.35">
      <c r="B33" s="7"/>
    </row>
    <row r="34" spans="1:2" ht="21.75" customHeight="1" x14ac:dyDescent="0.35">
      <c r="B34" s="7"/>
    </row>
    <row r="35" spans="1:2" ht="21.75" customHeight="1" x14ac:dyDescent="0.35">
      <c r="A35" s="6"/>
      <c r="B35" s="7"/>
    </row>
    <row r="36" spans="1:2" ht="21.75" customHeight="1" x14ac:dyDescent="0.35">
      <c r="A36" s="6"/>
      <c r="B36" s="6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</sheetData>
  <mergeCells count="3">
    <mergeCell ref="A1:E1"/>
    <mergeCell ref="A2:E2"/>
    <mergeCell ref="A30:E30"/>
  </mergeCells>
  <phoneticPr fontId="4"/>
  <pageMargins left="0.75" right="0.75" top="1" bottom="1" header="0.5" footer="0.5"/>
  <pageSetup orientation="portrait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pageSetUpPr fitToPage="1"/>
  </sheetPr>
  <dimension ref="A1:M32"/>
  <sheetViews>
    <sheetView zoomScale="75" zoomScaleNormal="75" workbookViewId="0">
      <selection activeCell="A25" sqref="A25:E25"/>
    </sheetView>
  </sheetViews>
  <sheetFormatPr defaultColWidth="10.7265625" defaultRowHeight="21.75" customHeight="1" x14ac:dyDescent="0.35"/>
  <cols>
    <col min="1" max="1" width="7.7265625" style="94" customWidth="1"/>
    <col min="2" max="2" width="15.26953125" style="94" customWidth="1"/>
    <col min="3" max="3" width="17.6328125" style="94" customWidth="1"/>
    <col min="4" max="4" width="15.81640625" style="94" customWidth="1"/>
    <col min="5" max="5" width="17.7265625" style="95" customWidth="1"/>
    <col min="6" max="6" width="10.7265625" style="95"/>
    <col min="7" max="7" width="19.6328125" style="95" bestFit="1" customWidth="1"/>
    <col min="8" max="9" width="12" style="95" bestFit="1" customWidth="1"/>
    <col min="10" max="12" width="10.7265625" style="95"/>
    <col min="13" max="13" width="19.08984375" style="95" bestFit="1" customWidth="1"/>
    <col min="14" max="16384" width="10.7265625" style="95"/>
  </cols>
  <sheetData>
    <row r="1" spans="1:13" ht="23.4" x14ac:dyDescent="0.35">
      <c r="A1" s="239" t="str">
        <f>Headings!E43</f>
        <v xml:space="preserve">August 2022 UAL/Roads Property Tax Annexation Addendum </v>
      </c>
      <c r="B1" s="240"/>
      <c r="C1" s="240"/>
      <c r="D1" s="240"/>
      <c r="E1" s="240"/>
    </row>
    <row r="2" spans="1:13" ht="21.75" customHeight="1" x14ac:dyDescent="0.35">
      <c r="A2" s="239" t="s">
        <v>85</v>
      </c>
      <c r="B2" s="240"/>
      <c r="C2" s="240"/>
      <c r="D2" s="240"/>
      <c r="E2" s="240"/>
    </row>
    <row r="4" spans="1:13" s="22" customFormat="1" ht="66" customHeight="1" x14ac:dyDescent="0.35">
      <c r="A4" s="21" t="s">
        <v>108</v>
      </c>
      <c r="B4" s="32" t="s">
        <v>164</v>
      </c>
      <c r="C4" s="33" t="s">
        <v>162</v>
      </c>
      <c r="D4" s="103" t="s">
        <v>165</v>
      </c>
      <c r="E4" s="104" t="s">
        <v>163</v>
      </c>
      <c r="L4" s="219"/>
      <c r="M4" s="223"/>
    </row>
    <row r="5" spans="1:13" s="53" customFormat="1" ht="18" customHeight="1" x14ac:dyDescent="0.35">
      <c r="A5" s="38">
        <v>2014</v>
      </c>
      <c r="B5" s="61">
        <v>2.2500000000000004</v>
      </c>
      <c r="C5" s="184"/>
      <c r="D5" s="41"/>
      <c r="E5" s="51"/>
      <c r="L5" s="220"/>
      <c r="M5" s="224"/>
    </row>
    <row r="6" spans="1:13" s="53" customFormat="1" ht="18" customHeight="1" x14ac:dyDescent="0.35">
      <c r="A6" s="43">
        <v>2015</v>
      </c>
      <c r="B6" s="62">
        <v>2.2500000000000004</v>
      </c>
      <c r="C6" s="96"/>
      <c r="D6" s="56"/>
      <c r="E6" s="46"/>
      <c r="L6" s="221"/>
      <c r="M6" s="95"/>
    </row>
    <row r="7" spans="1:13" s="53" customFormat="1" ht="18" customHeight="1" x14ac:dyDescent="0.35">
      <c r="A7" s="43">
        <v>2016</v>
      </c>
      <c r="B7" s="62">
        <v>2.25</v>
      </c>
      <c r="C7" s="139"/>
      <c r="D7" s="44"/>
      <c r="E7" s="69"/>
      <c r="L7" s="221"/>
      <c r="M7" s="95"/>
    </row>
    <row r="8" spans="1:13" s="53" customFormat="1" ht="18" customHeight="1" x14ac:dyDescent="0.35">
      <c r="A8" s="43">
        <v>2017</v>
      </c>
      <c r="B8" s="62">
        <v>2.2455655768266811</v>
      </c>
      <c r="C8" s="159"/>
      <c r="D8" s="44"/>
      <c r="E8" s="69"/>
      <c r="L8" s="221"/>
      <c r="M8" s="95"/>
    </row>
    <row r="9" spans="1:13" s="53" customFormat="1" ht="18" x14ac:dyDescent="0.35">
      <c r="A9" s="43">
        <v>2018</v>
      </c>
      <c r="B9" s="62">
        <v>2.0511364005976622</v>
      </c>
      <c r="C9" s="138"/>
      <c r="D9" s="44"/>
      <c r="E9" s="69"/>
    </row>
    <row r="10" spans="1:13" s="53" customFormat="1" ht="18" x14ac:dyDescent="0.35">
      <c r="A10" s="43">
        <v>2019</v>
      </c>
      <c r="B10" s="62">
        <v>1.8752308294757656</v>
      </c>
      <c r="C10" s="138"/>
      <c r="D10" s="44"/>
      <c r="E10" s="69"/>
    </row>
    <row r="11" spans="1:13" s="53" customFormat="1" ht="18" customHeight="1" x14ac:dyDescent="0.35">
      <c r="A11" s="43">
        <v>2020</v>
      </c>
      <c r="B11" s="62">
        <v>1.8242398454505373</v>
      </c>
      <c r="C11" s="163"/>
      <c r="D11" s="44"/>
      <c r="E11" s="69"/>
    </row>
    <row r="12" spans="1:13" s="58" customFormat="1" ht="18" customHeight="1" x14ac:dyDescent="0.35">
      <c r="A12" s="43">
        <v>2021</v>
      </c>
      <c r="B12" s="62">
        <v>1.8260027675439234</v>
      </c>
      <c r="C12" s="163"/>
      <c r="D12" s="44"/>
      <c r="E12" s="69"/>
    </row>
    <row r="13" spans="1:13" s="53" customFormat="1" ht="18" customHeight="1" thickBot="1" x14ac:dyDescent="0.4">
      <c r="A13" s="48">
        <v>2022</v>
      </c>
      <c r="B13" s="67">
        <v>1.6029527785077882</v>
      </c>
      <c r="C13" s="168"/>
      <c r="D13" s="49"/>
      <c r="E13" s="68"/>
    </row>
    <row r="14" spans="1:13" s="53" customFormat="1" ht="18" customHeight="1" thickTop="1" x14ac:dyDescent="0.35">
      <c r="A14" s="176">
        <v>2023</v>
      </c>
      <c r="B14" s="177">
        <v>1.2695424346194921</v>
      </c>
      <c r="C14" s="178"/>
      <c r="D14" s="179"/>
      <c r="E14" s="180"/>
    </row>
    <row r="15" spans="1:13" s="53" customFormat="1" ht="18" customHeight="1" x14ac:dyDescent="0.35">
      <c r="A15" s="43">
        <v>2024</v>
      </c>
      <c r="B15" s="62">
        <v>1.2549720289570878</v>
      </c>
      <c r="C15" s="181"/>
      <c r="D15" s="44"/>
      <c r="E15" s="69"/>
      <c r="G15" s="125"/>
    </row>
    <row r="16" spans="1:13" ht="18" customHeight="1" x14ac:dyDescent="0.35">
      <c r="A16" s="109">
        <v>2025</v>
      </c>
      <c r="B16" s="110">
        <v>1.2406565729275731</v>
      </c>
      <c r="C16" s="113"/>
      <c r="D16" s="111"/>
      <c r="E16" s="112"/>
      <c r="G16" s="126"/>
    </row>
    <row r="17" spans="1:7" ht="37.799999999999997" customHeight="1" x14ac:dyDescent="0.35">
      <c r="A17" s="43">
        <v>2026</v>
      </c>
      <c r="B17" s="62">
        <v>1.3255614636789368</v>
      </c>
      <c r="C17" s="222" t="s">
        <v>265</v>
      </c>
      <c r="D17" s="225" t="s">
        <v>293</v>
      </c>
      <c r="E17" s="69"/>
      <c r="G17" s="231"/>
    </row>
    <row r="18" spans="1:7" ht="18" customHeight="1" x14ac:dyDescent="0.35">
      <c r="A18" s="109">
        <v>2027</v>
      </c>
      <c r="B18" s="110">
        <v>1.4005013807865045</v>
      </c>
      <c r="C18" s="113" t="s">
        <v>239</v>
      </c>
      <c r="D18" s="111">
        <v>6666328332</v>
      </c>
      <c r="E18" s="112"/>
      <c r="G18" s="126"/>
    </row>
    <row r="19" spans="1:7" ht="54" customHeight="1" x14ac:dyDescent="0.35">
      <c r="A19" s="109">
        <v>2028</v>
      </c>
      <c r="B19" s="110">
        <v>1.4924525872652885</v>
      </c>
      <c r="C19" s="187" t="s">
        <v>266</v>
      </c>
      <c r="D19" s="226" t="s">
        <v>294</v>
      </c>
      <c r="E19" s="194"/>
      <c r="G19" s="126"/>
    </row>
    <row r="20" spans="1:7" s="167" customFormat="1" ht="18" customHeight="1" x14ac:dyDescent="0.35">
      <c r="A20" s="43">
        <v>2029</v>
      </c>
      <c r="B20" s="62">
        <v>1.4492770124181589</v>
      </c>
      <c r="C20" s="97"/>
      <c r="D20" s="44"/>
      <c r="E20" s="98"/>
      <c r="G20" s="126"/>
    </row>
    <row r="21" spans="1:7" s="170" customFormat="1" ht="18" customHeight="1" x14ac:dyDescent="0.35">
      <c r="A21" s="43">
        <v>2030</v>
      </c>
      <c r="B21" s="62">
        <v>1.3988262252141095</v>
      </c>
      <c r="C21" s="97"/>
      <c r="D21" s="44"/>
      <c r="E21" s="98"/>
    </row>
    <row r="22" spans="1:7" s="170" customFormat="1" ht="18" customHeight="1" x14ac:dyDescent="0.35">
      <c r="A22" s="43">
        <v>2031</v>
      </c>
      <c r="B22" s="62">
        <v>1.3602647346672825</v>
      </c>
      <c r="C22" s="97"/>
      <c r="D22" s="44"/>
      <c r="E22" s="98"/>
    </row>
    <row r="23" spans="1:7" ht="21.75" customHeight="1" x14ac:dyDescent="0.35">
      <c r="A23" s="87"/>
    </row>
    <row r="24" spans="1:7" ht="21.75" customHeight="1" x14ac:dyDescent="0.35">
      <c r="A24" s="95"/>
      <c r="B24" s="95"/>
      <c r="C24" s="95"/>
      <c r="D24" s="95"/>
    </row>
    <row r="25" spans="1:7" ht="21.75" customHeight="1" x14ac:dyDescent="0.35">
      <c r="A25" s="238" t="str">
        <f>Headings!H43</f>
        <v>Page 43</v>
      </c>
      <c r="B25" s="240"/>
      <c r="C25" s="240"/>
      <c r="D25" s="240"/>
      <c r="E25" s="240"/>
    </row>
    <row r="27" spans="1:7" ht="21.75" customHeight="1" x14ac:dyDescent="0.35">
      <c r="B27" s="7"/>
      <c r="C27" s="7"/>
    </row>
    <row r="29" spans="1:7" ht="21.75" customHeight="1" x14ac:dyDescent="0.35">
      <c r="A29" s="6"/>
      <c r="B29" s="6"/>
      <c r="C29" s="6"/>
    </row>
    <row r="30" spans="1:7" ht="21.75" customHeight="1" x14ac:dyDescent="0.35">
      <c r="A30" s="6"/>
      <c r="B30" s="6"/>
      <c r="C30" s="6"/>
    </row>
    <row r="31" spans="1:7" ht="21.75" customHeight="1" x14ac:dyDescent="0.35">
      <c r="A31" s="6"/>
      <c r="B31" s="6"/>
      <c r="C31" s="6"/>
    </row>
    <row r="32" spans="1:7" ht="21.75" customHeight="1" x14ac:dyDescent="0.35">
      <c r="A32" s="6"/>
      <c r="B32" s="6"/>
      <c r="C32" s="6"/>
    </row>
  </sheetData>
  <mergeCells count="3">
    <mergeCell ref="A1:E1"/>
    <mergeCell ref="A2:E2"/>
    <mergeCell ref="A25:E25"/>
  </mergeCells>
  <pageMargins left="0.75" right="0.75" top="1" bottom="1" header="0.5" footer="0.5"/>
  <pageSetup orientation="portrait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pageSetUpPr fitToPage="1"/>
  </sheetPr>
  <dimension ref="A1:E39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" customWidth="1"/>
    <col min="2" max="2" width="20.7265625" style="2" customWidth="1"/>
    <col min="3" max="3" width="10.7265625" style="2" customWidth="1"/>
    <col min="4" max="5" width="17.7265625" style="19" customWidth="1"/>
    <col min="6" max="16384" width="10.7265625" style="19"/>
  </cols>
  <sheetData>
    <row r="1" spans="1:5" ht="23.4" x14ac:dyDescent="0.35">
      <c r="A1" s="239" t="str">
        <f>Headings!E44</f>
        <v>August 2022 Flood District Property Tax Forecast</v>
      </c>
      <c r="B1" s="240"/>
      <c r="C1" s="240"/>
      <c r="D1" s="240"/>
      <c r="E1" s="240"/>
    </row>
    <row r="2" spans="1:5" ht="21.75" customHeight="1" x14ac:dyDescent="0.35">
      <c r="A2" s="239" t="s">
        <v>85</v>
      </c>
      <c r="B2" s="240"/>
      <c r="C2" s="240"/>
      <c r="D2" s="240"/>
      <c r="E2" s="240"/>
    </row>
    <row r="4" spans="1:5" s="22" customFormat="1" ht="66" customHeight="1" x14ac:dyDescent="0.35">
      <c r="A4" s="21" t="s">
        <v>108</v>
      </c>
      <c r="B4" s="32" t="s">
        <v>81</v>
      </c>
      <c r="C4" s="32" t="s">
        <v>27</v>
      </c>
      <c r="D4" s="21" t="str">
        <f>Headings!E51</f>
        <v>% Change from July 2022 Forecast</v>
      </c>
      <c r="E4" s="33" t="str">
        <f>Headings!F51</f>
        <v>% Change from July 2022 Forecast</v>
      </c>
    </row>
    <row r="5" spans="1:5" s="53" customFormat="1" ht="18" customHeight="1" x14ac:dyDescent="0.35">
      <c r="A5" s="38">
        <v>2012</v>
      </c>
      <c r="B5" s="39">
        <v>36896149</v>
      </c>
      <c r="C5" s="74" t="s">
        <v>79</v>
      </c>
      <c r="D5" s="51">
        <v>0</v>
      </c>
      <c r="E5" s="42">
        <v>0</v>
      </c>
    </row>
    <row r="6" spans="1:5" s="53" customFormat="1" ht="18" customHeight="1" x14ac:dyDescent="0.35">
      <c r="A6" s="43">
        <v>2013</v>
      </c>
      <c r="B6" s="44">
        <v>41346031</v>
      </c>
      <c r="C6" s="46">
        <v>0.12060559490910561</v>
      </c>
      <c r="D6" s="46">
        <v>0</v>
      </c>
      <c r="E6" s="47">
        <v>0</v>
      </c>
    </row>
    <row r="7" spans="1:5" s="53" customFormat="1" ht="18" customHeight="1" x14ac:dyDescent="0.35">
      <c r="A7" s="43">
        <v>2014</v>
      </c>
      <c r="B7" s="44">
        <v>52104009</v>
      </c>
      <c r="C7" s="46">
        <v>0.26019372935699692</v>
      </c>
      <c r="D7" s="46">
        <v>0</v>
      </c>
      <c r="E7" s="47">
        <v>0</v>
      </c>
    </row>
    <row r="8" spans="1:5" s="53" customFormat="1" ht="18" customHeight="1" x14ac:dyDescent="0.35">
      <c r="A8" s="43">
        <v>2015</v>
      </c>
      <c r="B8" s="44">
        <v>53571768</v>
      </c>
      <c r="C8" s="46">
        <v>2.8169790159525032E-2</v>
      </c>
      <c r="D8" s="46">
        <v>0</v>
      </c>
      <c r="E8" s="47">
        <v>0</v>
      </c>
    </row>
    <row r="9" spans="1:5" s="53" customFormat="1" ht="18" customHeight="1" x14ac:dyDescent="0.35">
      <c r="A9" s="43">
        <v>2016</v>
      </c>
      <c r="B9" s="44">
        <v>55124711</v>
      </c>
      <c r="C9" s="46">
        <v>2.8988085664822583E-2</v>
      </c>
      <c r="D9" s="46">
        <v>0</v>
      </c>
      <c r="E9" s="47">
        <v>0</v>
      </c>
    </row>
    <row r="10" spans="1:5" s="53" customFormat="1" ht="18" customHeight="1" x14ac:dyDescent="0.35">
      <c r="A10" s="43">
        <v>2017</v>
      </c>
      <c r="B10" s="44">
        <v>55124711</v>
      </c>
      <c r="C10" s="46">
        <v>0</v>
      </c>
      <c r="D10" s="46">
        <v>0</v>
      </c>
      <c r="E10" s="47">
        <v>0</v>
      </c>
    </row>
    <row r="11" spans="1:5" s="53" customFormat="1" ht="18" customHeight="1" x14ac:dyDescent="0.35">
      <c r="A11" s="43">
        <v>2018</v>
      </c>
      <c r="B11" s="44">
        <v>57037253</v>
      </c>
      <c r="C11" s="46">
        <v>3.4694821347907023E-2</v>
      </c>
      <c r="D11" s="46">
        <v>0</v>
      </c>
      <c r="E11" s="47">
        <v>0</v>
      </c>
    </row>
    <row r="12" spans="1:5" s="53" customFormat="1" ht="18" customHeight="1" x14ac:dyDescent="0.35">
      <c r="A12" s="43">
        <v>2019</v>
      </c>
      <c r="B12" s="44">
        <v>58404026</v>
      </c>
      <c r="C12" s="46">
        <v>2.3962812514831233E-2</v>
      </c>
      <c r="D12" s="46">
        <v>0</v>
      </c>
      <c r="E12" s="47">
        <v>0</v>
      </c>
    </row>
    <row r="13" spans="1:5" s="53" customFormat="1" ht="18" customHeight="1" x14ac:dyDescent="0.35">
      <c r="A13" s="43">
        <v>2020</v>
      </c>
      <c r="B13" s="44">
        <v>58829811</v>
      </c>
      <c r="C13" s="46">
        <v>7.2903364572847185E-3</v>
      </c>
      <c r="D13" s="46">
        <v>0</v>
      </c>
      <c r="E13" s="47">
        <v>0</v>
      </c>
    </row>
    <row r="14" spans="1:5" s="53" customFormat="1" ht="18" customHeight="1" x14ac:dyDescent="0.35">
      <c r="A14" s="43">
        <v>2021</v>
      </c>
      <c r="B14" s="44">
        <v>58486420</v>
      </c>
      <c r="C14" s="46">
        <v>-5.837023681752096E-3</v>
      </c>
      <c r="D14" s="46">
        <v>0</v>
      </c>
      <c r="E14" s="47">
        <v>0</v>
      </c>
    </row>
    <row r="15" spans="1:5" s="53" customFormat="1" ht="18" customHeight="1" thickBot="1" x14ac:dyDescent="0.4">
      <c r="A15" s="48">
        <v>2022</v>
      </c>
      <c r="B15" s="49">
        <v>58596032</v>
      </c>
      <c r="C15" s="55">
        <v>1.8741444595171686E-3</v>
      </c>
      <c r="D15" s="55">
        <v>0</v>
      </c>
      <c r="E15" s="77">
        <v>0</v>
      </c>
    </row>
    <row r="16" spans="1:5" s="53" customFormat="1" ht="18" customHeight="1" thickTop="1" x14ac:dyDescent="0.35">
      <c r="A16" s="43">
        <v>2023</v>
      </c>
      <c r="B16" s="44">
        <v>59474774</v>
      </c>
      <c r="C16" s="46">
        <v>1.499661273992059E-2</v>
      </c>
      <c r="D16" s="46">
        <v>1.3350848472029053E-3</v>
      </c>
      <c r="E16" s="47">
        <v>79298</v>
      </c>
    </row>
    <row r="17" spans="1:5" s="53" customFormat="1" ht="18" customHeight="1" x14ac:dyDescent="0.35">
      <c r="A17" s="43">
        <v>2024</v>
      </c>
      <c r="B17" s="44">
        <v>60183888.000000007</v>
      </c>
      <c r="C17" s="46">
        <v>1.1922937277575985E-2</v>
      </c>
      <c r="D17" s="46">
        <v>1.3466726898874182E-3</v>
      </c>
      <c r="E17" s="47">
        <v>80939</v>
      </c>
    </row>
    <row r="18" spans="1:5" ht="18" customHeight="1" x14ac:dyDescent="0.35">
      <c r="A18" s="43">
        <v>2025</v>
      </c>
      <c r="B18" s="44">
        <v>60891876.000000015</v>
      </c>
      <c r="C18" s="46">
        <v>1.176374646981948E-2</v>
      </c>
      <c r="D18" s="46">
        <v>1.3540639415501321E-3</v>
      </c>
      <c r="E18" s="47">
        <v>82340</v>
      </c>
    </row>
    <row r="19" spans="1:5" s="134" customFormat="1" ht="18" customHeight="1" x14ac:dyDescent="0.35">
      <c r="A19" s="43">
        <v>2026</v>
      </c>
      <c r="B19" s="44">
        <v>61600362.000000022</v>
      </c>
      <c r="C19" s="46">
        <v>1.1635148176416976E-2</v>
      </c>
      <c r="D19" s="46">
        <v>1.3127197632809562E-3</v>
      </c>
      <c r="E19" s="47">
        <v>80758.000000014901</v>
      </c>
    </row>
    <row r="20" spans="1:5" s="154" customFormat="1" ht="18" customHeight="1" x14ac:dyDescent="0.35">
      <c r="A20" s="43">
        <v>2027</v>
      </c>
      <c r="B20" s="44">
        <v>62298494.000000022</v>
      </c>
      <c r="C20" s="46">
        <v>1.1333245087098653E-2</v>
      </c>
      <c r="D20" s="46">
        <v>1.0831724665203435E-3</v>
      </c>
      <c r="E20" s="47">
        <v>67407.000000029802</v>
      </c>
    </row>
    <row r="21" spans="1:5" s="156" customFormat="1" ht="18" customHeight="1" x14ac:dyDescent="0.35">
      <c r="A21" s="43">
        <v>2028</v>
      </c>
      <c r="B21" s="44">
        <v>63007202.000000015</v>
      </c>
      <c r="C21" s="46">
        <v>1.1376005333290973E-2</v>
      </c>
      <c r="D21" s="46">
        <v>1.0670313650726904E-3</v>
      </c>
      <c r="E21" s="47">
        <v>67159.000000022352</v>
      </c>
    </row>
    <row r="22" spans="1:5" s="167" customFormat="1" ht="18" customHeight="1" x14ac:dyDescent="0.35">
      <c r="A22" s="43">
        <v>2029</v>
      </c>
      <c r="B22" s="44">
        <v>63710230.000000015</v>
      </c>
      <c r="C22" s="46">
        <v>1.1157899060491472E-2</v>
      </c>
      <c r="D22" s="46">
        <v>9.5537396954514797E-4</v>
      </c>
      <c r="E22" s="47">
        <v>60809.000000022352</v>
      </c>
    </row>
    <row r="23" spans="1:5" s="170" customFormat="1" ht="18" customHeight="1" x14ac:dyDescent="0.35">
      <c r="A23" s="43">
        <v>2030</v>
      </c>
      <c r="B23" s="44">
        <v>64406663.000000015</v>
      </c>
      <c r="C23" s="46">
        <v>1.093125860634947E-2</v>
      </c>
      <c r="D23" s="46">
        <v>8.4391627936564184E-4</v>
      </c>
      <c r="E23" s="47">
        <v>54308.000000014901</v>
      </c>
    </row>
    <row r="24" spans="1:5" s="170" customFormat="1" ht="18" customHeight="1" x14ac:dyDescent="0.35">
      <c r="A24" s="43">
        <v>2031</v>
      </c>
      <c r="B24" s="44">
        <v>65104867.000000022</v>
      </c>
      <c r="C24" s="46">
        <v>1.084055542514295E-2</v>
      </c>
      <c r="D24" s="46">
        <v>8.3087348724841803E-4</v>
      </c>
      <c r="E24" s="47">
        <v>54049.000000022352</v>
      </c>
    </row>
    <row r="25" spans="1:5" ht="21.75" customHeight="1" x14ac:dyDescent="0.35">
      <c r="A25" s="25" t="s">
        <v>4</v>
      </c>
      <c r="B25" s="3"/>
      <c r="C25" s="3"/>
    </row>
    <row r="26" spans="1:5" ht="21.75" customHeight="1" x14ac:dyDescent="0.35">
      <c r="A26" s="30" t="s">
        <v>114</v>
      </c>
      <c r="B26" s="3"/>
      <c r="C26" s="3"/>
    </row>
    <row r="27" spans="1:5" ht="21.75" customHeight="1" x14ac:dyDescent="0.35">
      <c r="A27" s="30" t="s">
        <v>258</v>
      </c>
      <c r="B27" s="3"/>
      <c r="C27" s="3"/>
    </row>
    <row r="28" spans="1:5" ht="21.75" customHeight="1" x14ac:dyDescent="0.35">
      <c r="A28" s="30" t="s">
        <v>238</v>
      </c>
      <c r="B28" s="19"/>
      <c r="C28" s="19"/>
    </row>
    <row r="29" spans="1:5" ht="21.75" customHeight="1" x14ac:dyDescent="0.35">
      <c r="A29" s="3"/>
      <c r="B29" s="19"/>
      <c r="C29" s="19"/>
    </row>
    <row r="30" spans="1:5" ht="21.75" customHeight="1" x14ac:dyDescent="0.35">
      <c r="A30" s="238" t="str">
        <f>Headings!F44</f>
        <v>Page 44</v>
      </c>
      <c r="B30" s="241"/>
      <c r="C30" s="241"/>
      <c r="D30" s="241"/>
      <c r="E30" s="240"/>
    </row>
    <row r="33" spans="1:2" ht="21.75" customHeight="1" x14ac:dyDescent="0.35">
      <c r="B33" s="7"/>
    </row>
    <row r="34" spans="1:2" ht="21.75" customHeight="1" x14ac:dyDescent="0.35">
      <c r="B34" s="7"/>
    </row>
    <row r="35" spans="1:2" ht="21.75" customHeight="1" x14ac:dyDescent="0.35">
      <c r="A35" s="6"/>
      <c r="B35" s="7"/>
    </row>
    <row r="36" spans="1:2" ht="21.75" customHeight="1" x14ac:dyDescent="0.35">
      <c r="A36" s="6"/>
      <c r="B36" s="6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</sheetData>
  <mergeCells count="3">
    <mergeCell ref="A30:E30"/>
    <mergeCell ref="A2:E2"/>
    <mergeCell ref="A1:E1"/>
  </mergeCells>
  <phoneticPr fontId="4"/>
  <pageMargins left="0.75" right="0.75" top="1" bottom="1" header="0.5" footer="0.5"/>
  <pageSetup orientation="portrait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pageSetUpPr fitToPage="1"/>
  </sheetPr>
  <dimension ref="A1:E39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122" customWidth="1"/>
    <col min="2" max="2" width="20.7265625" style="122" customWidth="1"/>
    <col min="3" max="3" width="10.7265625" style="122" customWidth="1"/>
    <col min="4" max="5" width="17.7265625" style="123" customWidth="1"/>
    <col min="6" max="16384" width="10.7265625" style="123"/>
  </cols>
  <sheetData>
    <row r="1" spans="1:5" ht="23.4" x14ac:dyDescent="0.35">
      <c r="A1" s="239" t="str">
        <f>Headings!E45</f>
        <v>August 2022 Marine Levy Property Tax Forecast</v>
      </c>
      <c r="B1" s="240"/>
      <c r="C1" s="240"/>
      <c r="D1" s="240"/>
      <c r="E1" s="240"/>
    </row>
    <row r="2" spans="1:5" ht="21.75" customHeight="1" x14ac:dyDescent="0.35">
      <c r="A2" s="239" t="s">
        <v>85</v>
      </c>
      <c r="B2" s="240"/>
      <c r="C2" s="240"/>
      <c r="D2" s="240"/>
      <c r="E2" s="240"/>
    </row>
    <row r="4" spans="1:5" s="22" customFormat="1" ht="66" customHeight="1" x14ac:dyDescent="0.35">
      <c r="A4" s="21" t="s">
        <v>108</v>
      </c>
      <c r="B4" s="32" t="s">
        <v>81</v>
      </c>
      <c r="C4" s="32" t="s">
        <v>27</v>
      </c>
      <c r="D4" s="21" t="str">
        <f>Headings!E51</f>
        <v>% Change from July 2022 Forecast</v>
      </c>
      <c r="E4" s="33" t="str">
        <f>Headings!F51</f>
        <v>% Change from July 2022 Forecast</v>
      </c>
    </row>
    <row r="5" spans="1:5" s="53" customFormat="1" ht="18" customHeight="1" x14ac:dyDescent="0.35">
      <c r="A5" s="38">
        <v>2012</v>
      </c>
      <c r="B5" s="39">
        <v>1183252</v>
      </c>
      <c r="C5" s="74" t="s">
        <v>79</v>
      </c>
      <c r="D5" s="51">
        <v>0</v>
      </c>
      <c r="E5" s="42">
        <v>0</v>
      </c>
    </row>
    <row r="6" spans="1:5" s="53" customFormat="1" ht="18" customHeight="1" x14ac:dyDescent="0.35">
      <c r="A6" s="43">
        <v>2013</v>
      </c>
      <c r="B6" s="44">
        <v>1183252</v>
      </c>
      <c r="C6" s="46">
        <v>0</v>
      </c>
      <c r="D6" s="46">
        <v>0</v>
      </c>
      <c r="E6" s="47">
        <v>0</v>
      </c>
    </row>
    <row r="7" spans="1:5" s="53" customFormat="1" ht="18" customHeight="1" x14ac:dyDescent="0.35">
      <c r="A7" s="43">
        <v>2014</v>
      </c>
      <c r="B7" s="44">
        <v>1183252</v>
      </c>
      <c r="C7" s="46">
        <v>0</v>
      </c>
      <c r="D7" s="46">
        <v>0</v>
      </c>
      <c r="E7" s="47">
        <v>0</v>
      </c>
    </row>
    <row r="8" spans="1:5" s="53" customFormat="1" ht="18" customHeight="1" x14ac:dyDescent="0.35">
      <c r="A8" s="43">
        <v>2015</v>
      </c>
      <c r="B8" s="44">
        <v>1183252</v>
      </c>
      <c r="C8" s="46">
        <v>0</v>
      </c>
      <c r="D8" s="46">
        <v>0</v>
      </c>
      <c r="E8" s="47">
        <v>0</v>
      </c>
    </row>
    <row r="9" spans="1:5" s="53" customFormat="1" ht="18" customHeight="1" x14ac:dyDescent="0.35">
      <c r="A9" s="43">
        <v>2016</v>
      </c>
      <c r="B9" s="44">
        <v>1183252</v>
      </c>
      <c r="C9" s="46">
        <v>0</v>
      </c>
      <c r="D9" s="46">
        <v>0</v>
      </c>
      <c r="E9" s="47">
        <v>0</v>
      </c>
    </row>
    <row r="10" spans="1:5" s="53" customFormat="1" ht="18" customHeight="1" x14ac:dyDescent="0.35">
      <c r="A10" s="43">
        <v>2017</v>
      </c>
      <c r="B10" s="44">
        <v>5769754</v>
      </c>
      <c r="C10" s="46">
        <v>3.8761836024785925</v>
      </c>
      <c r="D10" s="46">
        <v>0</v>
      </c>
      <c r="E10" s="47">
        <v>0</v>
      </c>
    </row>
    <row r="11" spans="1:5" s="53" customFormat="1" ht="18" customHeight="1" x14ac:dyDescent="0.35">
      <c r="A11" s="43">
        <v>2018</v>
      </c>
      <c r="B11" s="44">
        <v>5927796</v>
      </c>
      <c r="C11" s="46">
        <v>2.7391462443632886E-2</v>
      </c>
      <c r="D11" s="56">
        <v>0</v>
      </c>
      <c r="E11" s="47">
        <v>0</v>
      </c>
    </row>
    <row r="12" spans="1:5" s="53" customFormat="1" ht="18" customHeight="1" x14ac:dyDescent="0.35">
      <c r="A12" s="43">
        <v>2019</v>
      </c>
      <c r="B12" s="44">
        <v>6117419</v>
      </c>
      <c r="C12" s="46">
        <v>3.1988786388735369E-2</v>
      </c>
      <c r="D12" s="46">
        <v>0</v>
      </c>
      <c r="E12" s="47">
        <v>0</v>
      </c>
    </row>
    <row r="13" spans="1:5" s="53" customFormat="1" ht="18" customHeight="1" x14ac:dyDescent="0.35">
      <c r="A13" s="43">
        <v>2020</v>
      </c>
      <c r="B13" s="44">
        <v>6290100</v>
      </c>
      <c r="C13" s="46">
        <v>2.8227754221183732E-2</v>
      </c>
      <c r="D13" s="46">
        <v>0</v>
      </c>
      <c r="E13" s="47">
        <v>0</v>
      </c>
    </row>
    <row r="14" spans="1:5" s="53" customFormat="1" ht="18" customHeight="1" x14ac:dyDescent="0.35">
      <c r="A14" s="43">
        <v>2021</v>
      </c>
      <c r="B14" s="44">
        <v>6461231</v>
      </c>
      <c r="C14" s="46">
        <v>2.7206403713772476E-2</v>
      </c>
      <c r="D14" s="46">
        <v>0</v>
      </c>
      <c r="E14" s="47">
        <v>0</v>
      </c>
    </row>
    <row r="15" spans="1:5" s="53" customFormat="1" ht="18" customHeight="1" thickBot="1" x14ac:dyDescent="0.4">
      <c r="A15" s="48">
        <v>2022</v>
      </c>
      <c r="B15" s="49">
        <v>6525843</v>
      </c>
      <c r="C15" s="55">
        <v>9.9999520215265925E-3</v>
      </c>
      <c r="D15" s="55">
        <v>0</v>
      </c>
      <c r="E15" s="77">
        <v>0</v>
      </c>
    </row>
    <row r="16" spans="1:5" s="53" customFormat="1" ht="18" customHeight="1" thickTop="1" x14ac:dyDescent="0.35">
      <c r="A16" s="43">
        <v>2023</v>
      </c>
      <c r="B16" s="44">
        <v>6800747.4299999997</v>
      </c>
      <c r="C16" s="46">
        <v>4.2125504704909389E-2</v>
      </c>
      <c r="D16" s="46">
        <v>1.2999272725364719E-3</v>
      </c>
      <c r="E16" s="47">
        <v>8829</v>
      </c>
    </row>
    <row r="17" spans="1:5" s="53" customFormat="1" ht="18" customHeight="1" x14ac:dyDescent="0.35">
      <c r="A17" s="43">
        <v>2024</v>
      </c>
      <c r="B17" s="44">
        <v>6948506.9042999996</v>
      </c>
      <c r="C17" s="46">
        <v>2.1726946313017192E-2</v>
      </c>
      <c r="D17" s="46">
        <v>1.787499064077247E-2</v>
      </c>
      <c r="E17" s="47">
        <v>122023.33000000007</v>
      </c>
    </row>
    <row r="18" spans="1:5" ht="18" customHeight="1" x14ac:dyDescent="0.35">
      <c r="A18" s="43">
        <v>2025</v>
      </c>
      <c r="B18" s="44">
        <v>7099731.9733429998</v>
      </c>
      <c r="C18" s="46">
        <v>2.1763678316188528E-2</v>
      </c>
      <c r="D18" s="46">
        <v>1.7882368487845524E-2</v>
      </c>
      <c r="E18" s="47">
        <v>124729.56329999957</v>
      </c>
    </row>
    <row r="19" spans="1:5" s="134" customFormat="1" ht="18" customHeight="1" x14ac:dyDescent="0.35">
      <c r="A19" s="43">
        <v>2026</v>
      </c>
      <c r="B19" s="44">
        <v>7253335.2930764295</v>
      </c>
      <c r="C19" s="46">
        <v>2.1635087114577845E-2</v>
      </c>
      <c r="D19" s="46">
        <v>1.7840768834594067E-2</v>
      </c>
      <c r="E19" s="47">
        <v>127136.85893299896</v>
      </c>
    </row>
    <row r="20" spans="1:5" s="154" customFormat="1" ht="18" customHeight="1" x14ac:dyDescent="0.35">
      <c r="A20" s="43">
        <v>2027</v>
      </c>
      <c r="B20" s="44">
        <v>7408072.6460071942</v>
      </c>
      <c r="C20" s="46">
        <v>2.1333268996742483E-2</v>
      </c>
      <c r="D20" s="46">
        <v>1.7609810629013678E-2</v>
      </c>
      <c r="E20" s="47">
        <v>128197.22752233036</v>
      </c>
    </row>
    <row r="21" spans="1:5" s="156" customFormat="1" ht="18" customHeight="1" x14ac:dyDescent="0.35">
      <c r="A21" s="43">
        <v>2028</v>
      </c>
      <c r="B21" s="44">
        <v>7566427.3724672664</v>
      </c>
      <c r="C21" s="46">
        <v>2.1375968356009967E-2</v>
      </c>
      <c r="D21" s="46">
        <v>1.7593474422833877E-2</v>
      </c>
      <c r="E21" s="47">
        <v>130818.19979755301</v>
      </c>
    </row>
    <row r="22" spans="1:5" s="167" customFormat="1" ht="18" customHeight="1" x14ac:dyDescent="0.35">
      <c r="A22" s="43">
        <v>2029</v>
      </c>
      <c r="B22" s="44">
        <v>7726516.6461919397</v>
      </c>
      <c r="C22" s="46">
        <v>2.1157841851123349E-2</v>
      </c>
      <c r="D22" s="46">
        <v>1.7480958361080878E-2</v>
      </c>
      <c r="E22" s="47">
        <v>132746.38179552834</v>
      </c>
    </row>
    <row r="23" spans="1:5" s="170" customFormat="1" ht="18" customHeight="1" x14ac:dyDescent="0.35">
      <c r="A23" s="43">
        <v>2030</v>
      </c>
      <c r="B23" s="44">
        <v>7888242.8126538591</v>
      </c>
      <c r="C23" s="46">
        <v>2.0931316642102571E-2</v>
      </c>
      <c r="D23" s="46">
        <v>1.7368878006930766E-2</v>
      </c>
      <c r="E23" s="47">
        <v>134670.84561348334</v>
      </c>
    </row>
    <row r="24" spans="1:5" s="170" customFormat="1" ht="18" customHeight="1" x14ac:dyDescent="0.35">
      <c r="A24" s="43">
        <v>2031</v>
      </c>
      <c r="B24" s="44">
        <v>8052638.2407803982</v>
      </c>
      <c r="C24" s="46">
        <v>2.0840563865861972E-2</v>
      </c>
      <c r="D24" s="46">
        <v>1.7355779524571346E-2</v>
      </c>
      <c r="E24" s="47">
        <v>137375.55406961869</v>
      </c>
    </row>
    <row r="25" spans="1:5" ht="21.75" customHeight="1" x14ac:dyDescent="0.35">
      <c r="A25" s="25" t="s">
        <v>4</v>
      </c>
      <c r="B25" s="3"/>
      <c r="C25" s="3"/>
    </row>
    <row r="26" spans="1:5" ht="21.75" customHeight="1" x14ac:dyDescent="0.35">
      <c r="A26" s="30" t="s">
        <v>272</v>
      </c>
      <c r="B26" s="3"/>
      <c r="C26" s="3"/>
    </row>
    <row r="27" spans="1:5" ht="21.75" customHeight="1" x14ac:dyDescent="0.35">
      <c r="A27" s="72" t="s">
        <v>273</v>
      </c>
      <c r="B27" s="3"/>
      <c r="C27" s="3"/>
    </row>
    <row r="28" spans="1:5" ht="21.75" customHeight="1" x14ac:dyDescent="0.35">
      <c r="A28" s="3"/>
      <c r="B28" s="123"/>
      <c r="C28" s="123"/>
    </row>
    <row r="29" spans="1:5" ht="21.75" customHeight="1" x14ac:dyDescent="0.35">
      <c r="A29" s="3"/>
      <c r="B29" s="123"/>
      <c r="C29" s="123"/>
    </row>
    <row r="30" spans="1:5" ht="21.75" customHeight="1" x14ac:dyDescent="0.35">
      <c r="A30" s="238" t="str">
        <f>Headings!F45</f>
        <v>Page 45</v>
      </c>
      <c r="B30" s="241"/>
      <c r="C30" s="241"/>
      <c r="D30" s="241"/>
      <c r="E30" s="240"/>
    </row>
    <row r="33" spans="1:2" ht="21.75" customHeight="1" x14ac:dyDescent="0.35">
      <c r="B33" s="7"/>
    </row>
    <row r="34" spans="1:2" ht="21.75" customHeight="1" x14ac:dyDescent="0.35">
      <c r="B34" s="7"/>
    </row>
    <row r="35" spans="1:2" ht="21.75" customHeight="1" x14ac:dyDescent="0.35">
      <c r="A35" s="6"/>
      <c r="B35" s="7"/>
    </row>
    <row r="36" spans="1:2" ht="21.75" customHeight="1" x14ac:dyDescent="0.35">
      <c r="A36" s="6"/>
      <c r="B36" s="6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</sheetData>
  <mergeCells count="3">
    <mergeCell ref="A1:E1"/>
    <mergeCell ref="A2:E2"/>
    <mergeCell ref="A30:E30"/>
  </mergeCells>
  <pageMargins left="0.75" right="0.75" top="1" bottom="1" header="0.5" footer="0.5"/>
  <pageSetup orientation="portrait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pageSetUpPr fitToPage="1"/>
  </sheetPr>
  <dimension ref="A1:G39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" customWidth="1"/>
    <col min="2" max="2" width="20.7265625" style="2" customWidth="1"/>
    <col min="3" max="3" width="10.7265625" style="2" customWidth="1"/>
    <col min="4" max="5" width="17.7265625" style="19" customWidth="1"/>
    <col min="6" max="16384" width="10.7265625" style="19"/>
  </cols>
  <sheetData>
    <row r="1" spans="1:7" ht="23.4" x14ac:dyDescent="0.35">
      <c r="A1" s="239" t="str">
        <f>Headings!E46</f>
        <v>August 2022 Transit Property Tax Forecast</v>
      </c>
      <c r="B1" s="240"/>
      <c r="C1" s="240"/>
      <c r="D1" s="240"/>
      <c r="E1" s="240"/>
    </row>
    <row r="2" spans="1:7" ht="21.75" customHeight="1" x14ac:dyDescent="0.35">
      <c r="A2" s="239" t="s">
        <v>85</v>
      </c>
      <c r="B2" s="240"/>
      <c r="C2" s="240"/>
      <c r="D2" s="240"/>
      <c r="E2" s="240"/>
    </row>
    <row r="4" spans="1:7" s="22" customFormat="1" ht="66" customHeight="1" x14ac:dyDescent="0.35">
      <c r="A4" s="21" t="s">
        <v>108</v>
      </c>
      <c r="B4" s="32" t="s">
        <v>81</v>
      </c>
      <c r="C4" s="32" t="s">
        <v>27</v>
      </c>
      <c r="D4" s="21" t="str">
        <f>Headings!E51</f>
        <v>% Change from July 2022 Forecast</v>
      </c>
      <c r="E4" s="33" t="str">
        <f>Headings!F51</f>
        <v>% Change from July 2022 Forecast</v>
      </c>
    </row>
    <row r="5" spans="1:7" s="53" customFormat="1" ht="18" customHeight="1" x14ac:dyDescent="0.35">
      <c r="A5" s="38">
        <v>2012</v>
      </c>
      <c r="B5" s="39">
        <v>23823382</v>
      </c>
      <c r="C5" s="74" t="s">
        <v>79</v>
      </c>
      <c r="D5" s="51">
        <v>0</v>
      </c>
      <c r="E5" s="42">
        <v>0</v>
      </c>
    </row>
    <row r="6" spans="1:7" s="53" customFormat="1" ht="18" customHeight="1" x14ac:dyDescent="0.35">
      <c r="A6" s="43">
        <v>2013</v>
      </c>
      <c r="B6" s="44">
        <v>23473405</v>
      </c>
      <c r="C6" s="46">
        <v>-1.4690483492226236E-2</v>
      </c>
      <c r="D6" s="46">
        <v>0</v>
      </c>
      <c r="E6" s="47">
        <v>0</v>
      </c>
    </row>
    <row r="7" spans="1:7" s="53" customFormat="1" ht="18" customHeight="1" x14ac:dyDescent="0.35">
      <c r="A7" s="43">
        <v>2014</v>
      </c>
      <c r="B7" s="44">
        <v>25426081.857224997</v>
      </c>
      <c r="C7" s="46">
        <v>8.3186774872456626E-2</v>
      </c>
      <c r="D7" s="46">
        <v>0</v>
      </c>
      <c r="E7" s="47">
        <v>0</v>
      </c>
      <c r="F7" s="58"/>
      <c r="G7" s="71"/>
    </row>
    <row r="8" spans="1:7" s="53" customFormat="1" ht="18" customHeight="1" x14ac:dyDescent="0.35">
      <c r="A8" s="43">
        <v>2015</v>
      </c>
      <c r="B8" s="44">
        <v>26253065</v>
      </c>
      <c r="C8" s="46">
        <v>3.2524993328455265E-2</v>
      </c>
      <c r="D8" s="46">
        <v>0</v>
      </c>
      <c r="E8" s="47">
        <v>0</v>
      </c>
    </row>
    <row r="9" spans="1:7" s="53" customFormat="1" ht="18" customHeight="1" x14ac:dyDescent="0.35">
      <c r="A9" s="43">
        <v>2016</v>
      </c>
      <c r="B9" s="44">
        <v>26951390</v>
      </c>
      <c r="C9" s="46">
        <v>2.6599751305228514E-2</v>
      </c>
      <c r="D9" s="46">
        <v>0</v>
      </c>
      <c r="E9" s="47">
        <v>0</v>
      </c>
    </row>
    <row r="10" spans="1:7" s="53" customFormat="1" ht="18" customHeight="1" x14ac:dyDescent="0.35">
      <c r="A10" s="43">
        <v>2017</v>
      </c>
      <c r="B10" s="44">
        <v>23315897</v>
      </c>
      <c r="C10" s="46">
        <v>-0.13489074218435482</v>
      </c>
      <c r="D10" s="46">
        <v>0</v>
      </c>
      <c r="E10" s="47">
        <v>0</v>
      </c>
    </row>
    <row r="11" spans="1:7" s="53" customFormat="1" ht="18" customHeight="1" x14ac:dyDescent="0.35">
      <c r="A11" s="43">
        <v>2018</v>
      </c>
      <c r="B11" s="44">
        <v>23641990</v>
      </c>
      <c r="C11" s="46">
        <v>1.3985865523423735E-2</v>
      </c>
      <c r="D11" s="46">
        <v>0</v>
      </c>
      <c r="E11" s="47">
        <v>0</v>
      </c>
    </row>
    <row r="12" spans="1:7" s="53" customFormat="1" ht="18" customHeight="1" x14ac:dyDescent="0.35">
      <c r="A12" s="43">
        <v>2019</v>
      </c>
      <c r="B12" s="44">
        <v>29355710</v>
      </c>
      <c r="C12" s="46">
        <v>0.2416767793235679</v>
      </c>
      <c r="D12" s="46">
        <v>0</v>
      </c>
      <c r="E12" s="47">
        <v>0</v>
      </c>
    </row>
    <row r="13" spans="1:7" s="53" customFormat="1" ht="18" customHeight="1" x14ac:dyDescent="0.35">
      <c r="A13" s="43">
        <v>2020</v>
      </c>
      <c r="B13" s="44">
        <v>30184815</v>
      </c>
      <c r="C13" s="46">
        <v>2.8243397962440797E-2</v>
      </c>
      <c r="D13" s="46">
        <v>0</v>
      </c>
      <c r="E13" s="47">
        <v>0</v>
      </c>
    </row>
    <row r="14" spans="1:7" s="53" customFormat="1" ht="18" customHeight="1" x14ac:dyDescent="0.35">
      <c r="A14" s="43">
        <v>2021</v>
      </c>
      <c r="B14" s="44">
        <v>30985949</v>
      </c>
      <c r="C14" s="46">
        <v>2.6540961075958158E-2</v>
      </c>
      <c r="D14" s="46">
        <v>0</v>
      </c>
      <c r="E14" s="47">
        <v>0</v>
      </c>
    </row>
    <row r="15" spans="1:7" s="53" customFormat="1" ht="18" customHeight="1" thickBot="1" x14ac:dyDescent="0.4">
      <c r="A15" s="48">
        <v>2022</v>
      </c>
      <c r="B15" s="49">
        <v>31794564</v>
      </c>
      <c r="C15" s="55">
        <v>2.6096183144172835E-2</v>
      </c>
      <c r="D15" s="55">
        <v>0</v>
      </c>
      <c r="E15" s="77">
        <v>0</v>
      </c>
    </row>
    <row r="16" spans="1:7" s="53" customFormat="1" ht="18" customHeight="1" thickTop="1" x14ac:dyDescent="0.35">
      <c r="A16" s="43">
        <v>2023</v>
      </c>
      <c r="B16" s="44">
        <v>32595022.869278129</v>
      </c>
      <c r="C16" s="46">
        <v>2.5175966221085089E-2</v>
      </c>
      <c r="D16" s="46">
        <v>1.3581337266268534E-3</v>
      </c>
      <c r="E16" s="47">
        <v>44208.359015565366</v>
      </c>
    </row>
    <row r="17" spans="1:5" s="53" customFormat="1" ht="18" customHeight="1" x14ac:dyDescent="0.35">
      <c r="A17" s="43">
        <v>2024</v>
      </c>
      <c r="B17" s="44">
        <v>33310670.630339671</v>
      </c>
      <c r="C17" s="46">
        <v>2.19557373508108E-2</v>
      </c>
      <c r="D17" s="46">
        <v>1.3598809540360524E-3</v>
      </c>
      <c r="E17" s="47">
        <v>45237.029581420124</v>
      </c>
    </row>
    <row r="18" spans="1:5" ht="18" customHeight="1" x14ac:dyDescent="0.35">
      <c r="A18" s="43">
        <v>2025</v>
      </c>
      <c r="B18" s="44">
        <v>34038094.133445188</v>
      </c>
      <c r="C18" s="46">
        <v>2.183755203183968E-2</v>
      </c>
      <c r="D18" s="46">
        <v>1.3678667634420272E-3</v>
      </c>
      <c r="E18" s="47">
        <v>46495.977353997529</v>
      </c>
    </row>
    <row r="19" spans="1:5" s="134" customFormat="1" ht="18" customHeight="1" x14ac:dyDescent="0.35">
      <c r="A19" s="43">
        <v>2026</v>
      </c>
      <c r="B19" s="44">
        <v>34777345.139038019</v>
      </c>
      <c r="C19" s="46">
        <v>2.1718343062764323E-2</v>
      </c>
      <c r="D19" s="46">
        <v>1.3289482038352229E-3</v>
      </c>
      <c r="E19" s="47">
        <v>46155.951487854123</v>
      </c>
    </row>
    <row r="20" spans="1:5" s="154" customFormat="1" ht="18" customHeight="1" x14ac:dyDescent="0.35">
      <c r="A20" s="43">
        <v>2027</v>
      </c>
      <c r="B20" s="44">
        <v>35522283.55396001</v>
      </c>
      <c r="C20" s="46">
        <v>2.1420220892186093E-2</v>
      </c>
      <c r="D20" s="46">
        <v>1.1059268963267144E-3</v>
      </c>
      <c r="E20" s="47">
        <v>39241.650404632092</v>
      </c>
    </row>
    <row r="21" spans="1:5" s="156" customFormat="1" ht="18" customHeight="1" x14ac:dyDescent="0.35">
      <c r="A21" s="43">
        <v>2028</v>
      </c>
      <c r="B21" s="44">
        <v>36284914.878649004</v>
      </c>
      <c r="C21" s="46">
        <v>2.1469096251385933E-2</v>
      </c>
      <c r="D21" s="46">
        <v>1.0953648164202523E-3</v>
      </c>
      <c r="E21" s="47">
        <v>39701.731245316565</v>
      </c>
    </row>
    <row r="22" spans="1:5" s="167" customFormat="1" ht="18" customHeight="1" x14ac:dyDescent="0.35">
      <c r="A22" s="43">
        <v>2029</v>
      </c>
      <c r="B22" s="44">
        <v>37056013.165863588</v>
      </c>
      <c r="C22" s="46">
        <v>2.125120838214567E-2</v>
      </c>
      <c r="D22" s="46">
        <v>9.901170000374826E-4</v>
      </c>
      <c r="E22" s="47">
        <v>36653.497338309884</v>
      </c>
    </row>
    <row r="23" spans="1:5" s="170" customFormat="1" ht="18" customHeight="1" x14ac:dyDescent="0.35">
      <c r="A23" s="43">
        <v>2030</v>
      </c>
      <c r="B23" s="44">
        <v>37835468.966795258</v>
      </c>
      <c r="C23" s="46">
        <v>2.1034529468747953E-2</v>
      </c>
      <c r="D23" s="46">
        <v>8.8592363278539032E-4</v>
      </c>
      <c r="E23" s="47">
        <v>33489.666827902198</v>
      </c>
    </row>
    <row r="24" spans="1:5" s="170" customFormat="1" ht="18" customHeight="1" x14ac:dyDescent="0.35">
      <c r="A24" s="43">
        <v>2031</v>
      </c>
      <c r="B24" s="44">
        <v>38627607.37283925</v>
      </c>
      <c r="C24" s="46">
        <v>2.0936397186967159E-2</v>
      </c>
      <c r="D24" s="46">
        <v>8.7774324368861123E-4</v>
      </c>
      <c r="E24" s="47">
        <v>33875.387498863041</v>
      </c>
    </row>
    <row r="25" spans="1:5" ht="21.75" customHeight="1" x14ac:dyDescent="0.35">
      <c r="A25" s="25" t="s">
        <v>4</v>
      </c>
      <c r="B25" s="3"/>
      <c r="C25" s="3"/>
    </row>
    <row r="26" spans="1:5" ht="21.75" customHeight="1" x14ac:dyDescent="0.35">
      <c r="A26" s="30" t="s">
        <v>272</v>
      </c>
      <c r="B26" s="3"/>
      <c r="C26" s="3"/>
    </row>
    <row r="27" spans="1:5" ht="21.75" customHeight="1" x14ac:dyDescent="0.35">
      <c r="A27" s="72" t="s">
        <v>273</v>
      </c>
      <c r="B27" s="3"/>
      <c r="C27" s="3"/>
    </row>
    <row r="28" spans="1:5" ht="21.75" customHeight="1" x14ac:dyDescent="0.35">
      <c r="A28" s="3"/>
      <c r="B28" s="19"/>
      <c r="C28" s="19"/>
    </row>
    <row r="29" spans="1:5" ht="21.75" customHeight="1" x14ac:dyDescent="0.35">
      <c r="A29" s="3"/>
      <c r="B29" s="19"/>
      <c r="C29" s="19"/>
    </row>
    <row r="30" spans="1:5" ht="21.75" customHeight="1" x14ac:dyDescent="0.35">
      <c r="A30" s="238" t="str">
        <f>Headings!F46</f>
        <v>Page 46</v>
      </c>
      <c r="B30" s="241"/>
      <c r="C30" s="241"/>
      <c r="D30" s="241"/>
      <c r="E30" s="240"/>
    </row>
    <row r="33" spans="1:2" ht="21.75" customHeight="1" x14ac:dyDescent="0.35">
      <c r="B33" s="7"/>
    </row>
    <row r="34" spans="1:2" ht="21.75" customHeight="1" x14ac:dyDescent="0.35">
      <c r="B34" s="7"/>
    </row>
    <row r="35" spans="1:2" ht="21.75" customHeight="1" x14ac:dyDescent="0.35">
      <c r="A35" s="6"/>
      <c r="B35" s="7"/>
    </row>
    <row r="36" spans="1:2" ht="21.75" customHeight="1" x14ac:dyDescent="0.35">
      <c r="A36" s="6"/>
      <c r="B36" s="6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</sheetData>
  <mergeCells count="3">
    <mergeCell ref="A30:E30"/>
    <mergeCell ref="A2:E2"/>
    <mergeCell ref="A1:E1"/>
  </mergeCells>
  <phoneticPr fontId="4"/>
  <pageMargins left="0.75" right="0.75" top="1" bottom="1" header="0.5" footer="0.5"/>
  <pageSetup orientation="portrait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pageSetUpPr fitToPage="1"/>
  </sheetPr>
  <dimension ref="A1:H39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" customWidth="1"/>
    <col min="2" max="2" width="20.7265625" style="2" customWidth="1"/>
    <col min="3" max="3" width="10.7265625" style="2" customWidth="1"/>
    <col min="4" max="5" width="17.7265625" style="19" customWidth="1"/>
    <col min="6" max="16384" width="10.7265625" style="19"/>
  </cols>
  <sheetData>
    <row r="1" spans="1:5" ht="23.4" x14ac:dyDescent="0.35">
      <c r="A1" s="239" t="str">
        <f>+Headings!E47</f>
        <v>August 2022 UTGO Bond Property Tax Forecast</v>
      </c>
      <c r="B1" s="240"/>
      <c r="C1" s="240"/>
      <c r="D1" s="240"/>
      <c r="E1" s="240"/>
    </row>
    <row r="2" spans="1:5" ht="21.75" customHeight="1" x14ac:dyDescent="0.35">
      <c r="A2" s="239" t="s">
        <v>85</v>
      </c>
      <c r="B2" s="240"/>
      <c r="C2" s="240"/>
      <c r="D2" s="240"/>
      <c r="E2" s="240"/>
    </row>
    <row r="4" spans="1:5" s="22" customFormat="1" ht="66" customHeight="1" x14ac:dyDescent="0.35">
      <c r="A4" s="21" t="s">
        <v>108</v>
      </c>
      <c r="B4" s="32" t="s">
        <v>81</v>
      </c>
      <c r="C4" s="32" t="s">
        <v>27</v>
      </c>
      <c r="D4" s="21" t="str">
        <f>Headings!E51</f>
        <v>% Change from July 2022 Forecast</v>
      </c>
      <c r="E4" s="33" t="str">
        <f>Headings!F51</f>
        <v>% Change from July 2022 Forecast</v>
      </c>
    </row>
    <row r="5" spans="1:5" s="53" customFormat="1" ht="18" customHeight="1" x14ac:dyDescent="0.35">
      <c r="A5" s="38">
        <v>2012</v>
      </c>
      <c r="B5" s="39">
        <v>22460000</v>
      </c>
      <c r="C5" s="78" t="s">
        <v>79</v>
      </c>
      <c r="D5" s="51">
        <v>0</v>
      </c>
      <c r="E5" s="42">
        <v>0</v>
      </c>
    </row>
    <row r="6" spans="1:5" s="53" customFormat="1" ht="18" customHeight="1" x14ac:dyDescent="0.35">
      <c r="A6" s="43">
        <v>2013</v>
      </c>
      <c r="B6" s="44">
        <v>21040000</v>
      </c>
      <c r="C6" s="56">
        <v>-6.3223508459483546E-2</v>
      </c>
      <c r="D6" s="46">
        <v>0</v>
      </c>
      <c r="E6" s="47">
        <v>0</v>
      </c>
    </row>
    <row r="7" spans="1:5" s="53" customFormat="1" ht="18" customHeight="1" x14ac:dyDescent="0.35">
      <c r="A7" s="43">
        <v>2014</v>
      </c>
      <c r="B7" s="44">
        <v>19630000</v>
      </c>
      <c r="C7" s="56">
        <v>-6.7015209125475317E-2</v>
      </c>
      <c r="D7" s="46">
        <v>0</v>
      </c>
      <c r="E7" s="47">
        <v>0</v>
      </c>
    </row>
    <row r="8" spans="1:5" s="53" customFormat="1" ht="18" customHeight="1" x14ac:dyDescent="0.35">
      <c r="A8" s="43">
        <v>2015</v>
      </c>
      <c r="B8" s="44">
        <v>11620000</v>
      </c>
      <c r="C8" s="56">
        <v>-0.40804890473764643</v>
      </c>
      <c r="D8" s="46">
        <v>0</v>
      </c>
      <c r="E8" s="47">
        <v>0</v>
      </c>
    </row>
    <row r="9" spans="1:5" s="53" customFormat="1" ht="18" customHeight="1" x14ac:dyDescent="0.35">
      <c r="A9" s="43">
        <v>2016</v>
      </c>
      <c r="B9" s="44">
        <v>16820000</v>
      </c>
      <c r="C9" s="56">
        <v>0.44750430292598975</v>
      </c>
      <c r="D9" s="46">
        <v>0</v>
      </c>
      <c r="E9" s="47">
        <v>0</v>
      </c>
    </row>
    <row r="10" spans="1:5" s="53" customFormat="1" ht="18" customHeight="1" x14ac:dyDescent="0.35">
      <c r="A10" s="43">
        <v>2017</v>
      </c>
      <c r="B10" s="44">
        <v>16880000</v>
      </c>
      <c r="C10" s="56">
        <v>3.5671819262781401E-3</v>
      </c>
      <c r="D10" s="46">
        <v>0</v>
      </c>
      <c r="E10" s="47">
        <v>0</v>
      </c>
    </row>
    <row r="11" spans="1:5" s="53" customFormat="1" ht="18" customHeight="1" x14ac:dyDescent="0.35">
      <c r="A11" s="43">
        <v>2018</v>
      </c>
      <c r="B11" s="44">
        <v>17300000</v>
      </c>
      <c r="C11" s="56">
        <v>2.4881516587677677E-2</v>
      </c>
      <c r="D11" s="46">
        <v>0</v>
      </c>
      <c r="E11" s="47">
        <v>0</v>
      </c>
    </row>
    <row r="12" spans="1:5" s="53" customFormat="1" ht="18" customHeight="1" x14ac:dyDescent="0.35">
      <c r="A12" s="43">
        <v>2019</v>
      </c>
      <c r="B12" s="44">
        <v>17910000</v>
      </c>
      <c r="C12" s="56">
        <v>3.5260115606936315E-2</v>
      </c>
      <c r="D12" s="46">
        <v>0</v>
      </c>
      <c r="E12" s="47">
        <v>0</v>
      </c>
    </row>
    <row r="13" spans="1:5" s="53" customFormat="1" ht="18" customHeight="1" x14ac:dyDescent="0.35">
      <c r="A13" s="43">
        <v>2020</v>
      </c>
      <c r="B13" s="44">
        <v>13620000</v>
      </c>
      <c r="C13" s="56">
        <v>-0.23953098827470687</v>
      </c>
      <c r="D13" s="46">
        <v>0</v>
      </c>
      <c r="E13" s="47">
        <v>0</v>
      </c>
    </row>
    <row r="14" spans="1:5" s="53" customFormat="1" ht="18" customHeight="1" x14ac:dyDescent="0.35">
      <c r="A14" s="43">
        <v>2021</v>
      </c>
      <c r="B14" s="44">
        <v>13950000</v>
      </c>
      <c r="C14" s="56">
        <v>2.4229074889867919E-2</v>
      </c>
      <c r="D14" s="46">
        <v>0</v>
      </c>
      <c r="E14" s="47">
        <v>0</v>
      </c>
    </row>
    <row r="15" spans="1:5" s="53" customFormat="1" ht="18" customHeight="1" thickBot="1" x14ac:dyDescent="0.4">
      <c r="A15" s="48">
        <v>2022</v>
      </c>
      <c r="B15" s="49">
        <v>15670000</v>
      </c>
      <c r="C15" s="57">
        <v>0.12329749103942644</v>
      </c>
      <c r="D15" s="55">
        <v>0</v>
      </c>
      <c r="E15" s="77">
        <v>0</v>
      </c>
    </row>
    <row r="16" spans="1:5" s="53" customFormat="1" ht="18" customHeight="1" thickTop="1" x14ac:dyDescent="0.35">
      <c r="A16" s="43">
        <v>2023</v>
      </c>
      <c r="B16" s="44">
        <v>17020000</v>
      </c>
      <c r="C16" s="56">
        <v>8.6151882578174854E-2</v>
      </c>
      <c r="D16" s="46">
        <v>-0.13428280773143442</v>
      </c>
      <c r="E16" s="47">
        <v>-2640000</v>
      </c>
    </row>
    <row r="17" spans="1:8" s="53" customFormat="1" ht="18" customHeight="1" x14ac:dyDescent="0.35">
      <c r="A17" s="43">
        <v>2024</v>
      </c>
      <c r="B17" s="44">
        <v>6270000</v>
      </c>
      <c r="C17" s="56">
        <v>-0.6316098707403055</v>
      </c>
      <c r="D17" s="46">
        <v>-0.61080074487895719</v>
      </c>
      <c r="E17" s="47">
        <v>-9840000</v>
      </c>
    </row>
    <row r="18" spans="1:8" ht="18" customHeight="1" x14ac:dyDescent="0.35">
      <c r="A18" s="43">
        <v>2025</v>
      </c>
      <c r="B18" s="44">
        <v>9440000</v>
      </c>
      <c r="C18" s="56">
        <v>0.50558213716108447</v>
      </c>
      <c r="D18" s="46">
        <v>-0.64920104050538829</v>
      </c>
      <c r="E18" s="47">
        <v>-17470000</v>
      </c>
    </row>
    <row r="19" spans="1:8" s="134" customFormat="1" ht="18" customHeight="1" x14ac:dyDescent="0.35">
      <c r="A19" s="43">
        <v>2026</v>
      </c>
      <c r="B19" s="44">
        <v>13410000</v>
      </c>
      <c r="C19" s="56">
        <v>0.42055084745762716</v>
      </c>
      <c r="D19" s="46">
        <v>-0.68297872340425525</v>
      </c>
      <c r="E19" s="47">
        <v>-28890000</v>
      </c>
    </row>
    <row r="20" spans="1:8" s="154" customFormat="1" ht="18" customHeight="1" x14ac:dyDescent="0.35">
      <c r="A20" s="43">
        <v>2027</v>
      </c>
      <c r="B20" s="44">
        <v>25140000</v>
      </c>
      <c r="C20" s="56">
        <v>0.87472035794183456</v>
      </c>
      <c r="D20" s="46">
        <v>-0.59594985535197686</v>
      </c>
      <c r="E20" s="47">
        <v>-37080000</v>
      </c>
    </row>
    <row r="21" spans="1:8" s="156" customFormat="1" ht="18" customHeight="1" x14ac:dyDescent="0.35">
      <c r="A21" s="43">
        <v>2028</v>
      </c>
      <c r="B21" s="44">
        <v>39560000</v>
      </c>
      <c r="C21" s="56">
        <v>0.57358790771678603</v>
      </c>
      <c r="D21" s="46">
        <v>-0.55719722408775463</v>
      </c>
      <c r="E21" s="47">
        <v>-49780000</v>
      </c>
    </row>
    <row r="22" spans="1:8" s="167" customFormat="1" ht="18" customHeight="1" x14ac:dyDescent="0.35">
      <c r="A22" s="43">
        <v>2029</v>
      </c>
      <c r="B22" s="44">
        <v>53970000</v>
      </c>
      <c r="C22" s="56">
        <v>0.36425682507583423</v>
      </c>
      <c r="D22" s="46">
        <v>-0.53534222987516145</v>
      </c>
      <c r="E22" s="47">
        <v>-62180000</v>
      </c>
    </row>
    <row r="23" spans="1:8" s="170" customFormat="1" ht="18" customHeight="1" x14ac:dyDescent="0.35">
      <c r="A23" s="43">
        <v>2030</v>
      </c>
      <c r="B23" s="44">
        <v>68380000</v>
      </c>
      <c r="C23" s="56">
        <v>0.26700018528812297</v>
      </c>
      <c r="D23" s="46">
        <v>-0.44783591731266148</v>
      </c>
      <c r="E23" s="47">
        <v>-55460000</v>
      </c>
    </row>
    <row r="24" spans="1:8" s="170" customFormat="1" ht="18" customHeight="1" x14ac:dyDescent="0.35">
      <c r="A24" s="43">
        <v>2031</v>
      </c>
      <c r="B24" s="44">
        <v>82300000</v>
      </c>
      <c r="C24" s="56">
        <v>0.20356829482304772</v>
      </c>
      <c r="D24" s="46">
        <v>-0.3358618463524855</v>
      </c>
      <c r="E24" s="47">
        <v>-41620000</v>
      </c>
    </row>
    <row r="25" spans="1:8" ht="21.75" customHeight="1" x14ac:dyDescent="0.35">
      <c r="A25" s="25" t="s">
        <v>4</v>
      </c>
      <c r="B25" s="3"/>
      <c r="C25" s="3"/>
    </row>
    <row r="26" spans="1:8" ht="21.75" customHeight="1" x14ac:dyDescent="0.35">
      <c r="A26" s="30" t="s">
        <v>123</v>
      </c>
      <c r="B26" s="3"/>
      <c r="C26" s="3"/>
    </row>
    <row r="27" spans="1:8" s="170" customFormat="1" ht="21.75" customHeight="1" x14ac:dyDescent="0.35">
      <c r="A27" s="30" t="s">
        <v>279</v>
      </c>
      <c r="B27" s="3"/>
      <c r="C27" s="3"/>
    </row>
    <row r="28" spans="1:8" ht="21.75" customHeight="1" x14ac:dyDescent="0.35">
      <c r="A28" s="72" t="s">
        <v>278</v>
      </c>
      <c r="B28" s="19"/>
      <c r="C28" s="19"/>
      <c r="H28" s="170"/>
    </row>
    <row r="29" spans="1:8" ht="21.75" customHeight="1" x14ac:dyDescent="0.35">
      <c r="A29" s="3"/>
      <c r="B29" s="19"/>
      <c r="C29" s="19"/>
    </row>
    <row r="30" spans="1:8" ht="21.75" customHeight="1" x14ac:dyDescent="0.35">
      <c r="A30" s="238" t="str">
        <f>+Headings!F47</f>
        <v>Page 47</v>
      </c>
      <c r="B30" s="241"/>
      <c r="C30" s="241"/>
      <c r="D30" s="241"/>
      <c r="E30" s="240"/>
    </row>
    <row r="33" spans="1:8" ht="21.75" customHeight="1" x14ac:dyDescent="0.35">
      <c r="B33" s="7"/>
    </row>
    <row r="34" spans="1:8" ht="21.75" customHeight="1" x14ac:dyDescent="0.35">
      <c r="B34" s="7"/>
      <c r="H34" s="170"/>
    </row>
    <row r="35" spans="1:8" ht="21.75" customHeight="1" x14ac:dyDescent="0.35">
      <c r="A35" s="6"/>
      <c r="B35" s="7"/>
    </row>
    <row r="36" spans="1:8" ht="21.75" customHeight="1" x14ac:dyDescent="0.35">
      <c r="A36" s="6"/>
      <c r="B36" s="6"/>
    </row>
    <row r="37" spans="1:8" ht="21.75" customHeight="1" x14ac:dyDescent="0.35">
      <c r="A37" s="6"/>
      <c r="B37" s="6"/>
    </row>
    <row r="38" spans="1:8" ht="21.75" customHeight="1" x14ac:dyDescent="0.35">
      <c r="A38" s="6"/>
      <c r="B38" s="6"/>
    </row>
    <row r="39" spans="1:8" ht="21.75" customHeight="1" x14ac:dyDescent="0.35">
      <c r="A39" s="6"/>
      <c r="B39" s="6"/>
    </row>
  </sheetData>
  <mergeCells count="3">
    <mergeCell ref="A30:E30"/>
    <mergeCell ref="A1:E1"/>
    <mergeCell ref="A2:E2"/>
  </mergeCells>
  <phoneticPr fontId="4"/>
  <pageMargins left="0.75" right="0.75" top="1" bottom="1" header="0.5" footer="0.5"/>
  <pageSetup orientation="portrait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pageSetUpPr fitToPage="1"/>
  </sheetPr>
  <dimension ref="A1:D41"/>
  <sheetViews>
    <sheetView zoomScale="75" zoomScaleNormal="75" workbookViewId="0">
      <selection activeCell="A30" sqref="A30:D30"/>
    </sheetView>
  </sheetViews>
  <sheetFormatPr defaultColWidth="10.7265625" defaultRowHeight="21.75" customHeight="1" x14ac:dyDescent="0.35"/>
  <cols>
    <col min="1" max="1" width="15.26953125" style="160" customWidth="1"/>
    <col min="2" max="2" width="22.7265625" style="160" customWidth="1"/>
    <col min="3" max="3" width="15.26953125" style="160" customWidth="1"/>
    <col min="4" max="4" width="20.6328125" style="161" customWidth="1"/>
    <col min="5" max="16384" width="10.7265625" style="161"/>
  </cols>
  <sheetData>
    <row r="1" spans="1:4" ht="23.4" x14ac:dyDescent="0.35">
      <c r="A1" s="239" t="str">
        <f>Headings!E48</f>
        <v>August 2022 King County Inflation + Population Index Forecast</v>
      </c>
      <c r="B1" s="239"/>
      <c r="C1" s="239"/>
      <c r="D1" s="239"/>
    </row>
    <row r="2" spans="1:4" ht="21.75" customHeight="1" x14ac:dyDescent="0.35">
      <c r="A2" s="239" t="s">
        <v>85</v>
      </c>
      <c r="B2" s="239"/>
      <c r="C2" s="239"/>
      <c r="D2" s="239"/>
    </row>
    <row r="4" spans="1:4" ht="66" customHeight="1" x14ac:dyDescent="0.35">
      <c r="A4" s="21" t="s">
        <v>108</v>
      </c>
      <c r="B4" s="32" t="s">
        <v>81</v>
      </c>
      <c r="C4" s="32" t="s">
        <v>27</v>
      </c>
      <c r="D4" s="24" t="str">
        <f>Headings!E51</f>
        <v>% Change from July 2022 Forecast</v>
      </c>
    </row>
    <row r="5" spans="1:4" s="53" customFormat="1" ht="18" customHeight="1" x14ac:dyDescent="0.35">
      <c r="A5" s="38">
        <v>2012</v>
      </c>
      <c r="B5" s="78" t="s">
        <v>79</v>
      </c>
      <c r="C5" s="74" t="s">
        <v>79</v>
      </c>
      <c r="D5" s="82" t="s">
        <v>79</v>
      </c>
    </row>
    <row r="6" spans="1:4" s="53" customFormat="1" ht="18" customHeight="1" x14ac:dyDescent="0.35">
      <c r="A6" s="43">
        <v>2013</v>
      </c>
      <c r="B6" s="86" t="s">
        <v>79</v>
      </c>
      <c r="C6" s="114" t="s">
        <v>79</v>
      </c>
      <c r="D6" s="75" t="s">
        <v>79</v>
      </c>
    </row>
    <row r="7" spans="1:4" s="53" customFormat="1" ht="18" customHeight="1" x14ac:dyDescent="0.35">
      <c r="A7" s="43">
        <v>2014</v>
      </c>
      <c r="B7" s="86" t="s">
        <v>79</v>
      </c>
      <c r="C7" s="114" t="s">
        <v>79</v>
      </c>
      <c r="D7" s="75" t="s">
        <v>79</v>
      </c>
    </row>
    <row r="8" spans="1:4" s="53" customFormat="1" ht="18" customHeight="1" x14ac:dyDescent="0.35">
      <c r="A8" s="43">
        <v>2015</v>
      </c>
      <c r="B8" s="195">
        <v>1.040051614861903</v>
      </c>
      <c r="C8" s="114" t="s">
        <v>79</v>
      </c>
      <c r="D8" s="75">
        <v>0</v>
      </c>
    </row>
    <row r="9" spans="1:4" s="53" customFormat="1" ht="18" customHeight="1" x14ac:dyDescent="0.35">
      <c r="A9" s="43">
        <v>2016</v>
      </c>
      <c r="B9" s="195">
        <v>1.0301738467655244</v>
      </c>
      <c r="C9" s="45">
        <v>-9.8777680963786363E-3</v>
      </c>
      <c r="D9" s="75">
        <v>0</v>
      </c>
    </row>
    <row r="10" spans="1:4" s="53" customFormat="1" ht="18" customHeight="1" x14ac:dyDescent="0.35">
      <c r="A10" s="43">
        <v>2017</v>
      </c>
      <c r="B10" s="195">
        <v>1.0457617424737218</v>
      </c>
      <c r="C10" s="45">
        <v>1.5587895708197408E-2</v>
      </c>
      <c r="D10" s="75">
        <v>0</v>
      </c>
    </row>
    <row r="11" spans="1:4" s="53" customFormat="1" ht="18" customHeight="1" x14ac:dyDescent="0.35">
      <c r="A11" s="43">
        <v>2018</v>
      </c>
      <c r="B11" s="195">
        <v>1.0518024711957685</v>
      </c>
      <c r="C11" s="45">
        <v>6.0407287220467509E-3</v>
      </c>
      <c r="D11" s="75">
        <v>0</v>
      </c>
    </row>
    <row r="12" spans="1:4" s="53" customFormat="1" ht="18" customHeight="1" x14ac:dyDescent="0.35">
      <c r="A12" s="43">
        <v>2019</v>
      </c>
      <c r="B12" s="195">
        <v>1.0529203196240697</v>
      </c>
      <c r="C12" s="45">
        <v>1.1178484283012047E-3</v>
      </c>
      <c r="D12" s="75">
        <v>0</v>
      </c>
    </row>
    <row r="13" spans="1:4" s="53" customFormat="1" ht="18" customHeight="1" x14ac:dyDescent="0.35">
      <c r="A13" s="43">
        <v>2020</v>
      </c>
      <c r="B13" s="195">
        <v>1.0317000000000001</v>
      </c>
      <c r="C13" s="45">
        <v>-2.1220319624069672E-2</v>
      </c>
      <c r="D13" s="75">
        <v>0</v>
      </c>
    </row>
    <row r="14" spans="1:4" s="53" customFormat="1" ht="18" customHeight="1" x14ac:dyDescent="0.35">
      <c r="A14" s="43">
        <v>2021</v>
      </c>
      <c r="B14" s="195">
        <v>1.0248999999999999</v>
      </c>
      <c r="C14" s="45">
        <v>-6.8000000000001393E-3</v>
      </c>
      <c r="D14" s="75">
        <v>4.2715439379259479E-4</v>
      </c>
    </row>
    <row r="15" spans="1:4" s="53" customFormat="1" ht="18" customHeight="1" x14ac:dyDescent="0.35">
      <c r="A15" s="43">
        <v>2022</v>
      </c>
      <c r="B15" s="195">
        <v>1.077</v>
      </c>
      <c r="C15" s="45">
        <v>5.2100000000000035E-2</v>
      </c>
      <c r="D15" s="75">
        <v>2.1254121805682757E-3</v>
      </c>
    </row>
    <row r="16" spans="1:4" s="53" customFormat="1" ht="18" customHeight="1" thickBot="1" x14ac:dyDescent="0.4">
      <c r="A16" s="48">
        <v>2023</v>
      </c>
      <c r="B16" s="196">
        <v>1.1086405070506005</v>
      </c>
      <c r="C16" s="50">
        <v>3.1640507050600508E-2</v>
      </c>
      <c r="D16" s="84">
        <v>0</v>
      </c>
    </row>
    <row r="17" spans="1:4" s="53" customFormat="1" ht="18" customHeight="1" thickTop="1" x14ac:dyDescent="0.35">
      <c r="A17" s="43">
        <v>2024</v>
      </c>
      <c r="B17" s="195">
        <v>1.0630833267373394</v>
      </c>
      <c r="C17" s="45">
        <v>-4.5557180313261059E-2</v>
      </c>
      <c r="D17" s="75">
        <v>0</v>
      </c>
    </row>
    <row r="18" spans="1:4" ht="18" customHeight="1" x14ac:dyDescent="0.35">
      <c r="A18" s="43">
        <v>2025</v>
      </c>
      <c r="B18" s="195">
        <v>1.0397514587467633</v>
      </c>
      <c r="C18" s="45">
        <v>-2.3331867990576072E-2</v>
      </c>
      <c r="D18" s="75">
        <v>0</v>
      </c>
    </row>
    <row r="19" spans="1:4" ht="18" customHeight="1" x14ac:dyDescent="0.35">
      <c r="A19" s="43">
        <v>2026</v>
      </c>
      <c r="B19" s="195">
        <v>1.034473345501626</v>
      </c>
      <c r="C19" s="45">
        <v>-5.2781132451373836E-3</v>
      </c>
      <c r="D19" s="75">
        <v>0</v>
      </c>
    </row>
    <row r="20" spans="1:4" ht="18" customHeight="1" x14ac:dyDescent="0.35">
      <c r="A20" s="43">
        <v>2027</v>
      </c>
      <c r="B20" s="195">
        <v>1.0343767237214467</v>
      </c>
      <c r="C20" s="45">
        <v>-9.6621780179217964E-5</v>
      </c>
      <c r="D20" s="75">
        <v>0</v>
      </c>
    </row>
    <row r="21" spans="1:4" ht="18" customHeight="1" x14ac:dyDescent="0.35">
      <c r="A21" s="43">
        <v>2028</v>
      </c>
      <c r="B21" s="195">
        <v>1.0330674478264157</v>
      </c>
      <c r="C21" s="45">
        <v>-1.3092758950310479E-3</v>
      </c>
      <c r="D21" s="75">
        <v>0</v>
      </c>
    </row>
    <row r="22" spans="1:4" s="167" customFormat="1" ht="18" customHeight="1" x14ac:dyDescent="0.35">
      <c r="A22" s="43">
        <v>2029</v>
      </c>
      <c r="B22" s="195">
        <v>1.0326511194326216</v>
      </c>
      <c r="C22" s="45">
        <v>-4.1632839379412978E-4</v>
      </c>
      <c r="D22" s="75">
        <v>0</v>
      </c>
    </row>
    <row r="23" spans="1:4" s="170" customFormat="1" ht="18" customHeight="1" x14ac:dyDescent="0.35">
      <c r="A23" s="43">
        <v>2030</v>
      </c>
      <c r="B23" s="195">
        <v>1.033146306668838</v>
      </c>
      <c r="C23" s="45">
        <v>4.9518723621644334E-4</v>
      </c>
      <c r="D23" s="75">
        <v>0</v>
      </c>
    </row>
    <row r="24" spans="1:4" s="170" customFormat="1" ht="18" customHeight="1" x14ac:dyDescent="0.35">
      <c r="A24" s="43">
        <v>2031</v>
      </c>
      <c r="B24" s="195">
        <v>1.0332695473030329</v>
      </c>
      <c r="C24" s="45">
        <v>1.2324063419488773E-4</v>
      </c>
      <c r="D24" s="75">
        <v>0</v>
      </c>
    </row>
    <row r="25" spans="1:4" ht="21.75" customHeight="1" x14ac:dyDescent="0.35">
      <c r="A25" s="25" t="s">
        <v>4</v>
      </c>
      <c r="B25" s="3"/>
      <c r="C25" s="3"/>
      <c r="D25" s="170"/>
    </row>
    <row r="26" spans="1:4" ht="21.75" customHeight="1" x14ac:dyDescent="0.35">
      <c r="A26" s="30" t="s">
        <v>245</v>
      </c>
      <c r="B26" s="3"/>
      <c r="C26" s="3"/>
      <c r="D26" s="170"/>
    </row>
    <row r="27" spans="1:4" ht="21.75" customHeight="1" x14ac:dyDescent="0.35">
      <c r="A27" s="72" t="s">
        <v>247</v>
      </c>
      <c r="B27" s="3"/>
      <c r="C27" s="3"/>
      <c r="D27" s="170"/>
    </row>
    <row r="28" spans="1:4" ht="21.75" customHeight="1" x14ac:dyDescent="0.35">
      <c r="A28" s="72" t="s">
        <v>246</v>
      </c>
      <c r="B28" s="3"/>
      <c r="C28" s="3"/>
      <c r="D28" s="170"/>
    </row>
    <row r="29" spans="1:4" ht="21.75" customHeight="1" x14ac:dyDescent="0.35">
      <c r="A29" s="3"/>
      <c r="B29" s="170"/>
      <c r="C29" s="170"/>
      <c r="D29" s="170"/>
    </row>
    <row r="30" spans="1:4" ht="21.75" customHeight="1" x14ac:dyDescent="0.35">
      <c r="A30" s="238" t="str">
        <f>Headings!H48</f>
        <v>Page 48</v>
      </c>
      <c r="B30" s="238"/>
      <c r="C30" s="238"/>
      <c r="D30" s="238"/>
    </row>
    <row r="32" spans="1:4" ht="21.75" customHeight="1" x14ac:dyDescent="0.35">
      <c r="A32" s="3"/>
      <c r="B32" s="3"/>
      <c r="C32" s="3"/>
    </row>
    <row r="35" spans="1:2" ht="21.75" customHeight="1" x14ac:dyDescent="0.35">
      <c r="B35" s="7"/>
    </row>
    <row r="36" spans="1:2" ht="21.75" customHeight="1" x14ac:dyDescent="0.35">
      <c r="B36" s="7"/>
    </row>
    <row r="37" spans="1:2" ht="21.75" customHeight="1" x14ac:dyDescent="0.35">
      <c r="A37" s="6"/>
      <c r="B37" s="7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  <row r="40" spans="1:2" ht="21.75" customHeight="1" x14ac:dyDescent="0.35">
      <c r="A40" s="6"/>
      <c r="B40" s="6"/>
    </row>
    <row r="41" spans="1:2" ht="21.75" customHeight="1" x14ac:dyDescent="0.35">
      <c r="A41" s="6"/>
      <c r="B41" s="6"/>
    </row>
  </sheetData>
  <mergeCells count="3">
    <mergeCell ref="A1:D1"/>
    <mergeCell ref="A2:D2"/>
    <mergeCell ref="A30:D30"/>
  </mergeCells>
  <pageMargins left="0.75" right="0.75" top="1" bottom="1" header="0.5" footer="0.5"/>
  <pageSetup orientation="portrait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pageSetUpPr fitToPage="1"/>
  </sheetPr>
  <dimension ref="A1:D39"/>
  <sheetViews>
    <sheetView zoomScale="75" zoomScaleNormal="75" workbookViewId="0">
      <selection sqref="A1:C1"/>
    </sheetView>
  </sheetViews>
  <sheetFormatPr defaultColWidth="10.7265625" defaultRowHeight="21.75" customHeight="1" x14ac:dyDescent="0.35"/>
  <cols>
    <col min="1" max="1" width="29.08984375" style="140" customWidth="1"/>
    <col min="2" max="3" width="22.453125" style="140" customWidth="1"/>
    <col min="4" max="16384" width="10.7265625" style="141"/>
  </cols>
  <sheetData>
    <row r="1" spans="1:4" ht="21.75" customHeight="1" x14ac:dyDescent="0.35">
      <c r="A1" s="249"/>
      <c r="B1" s="249"/>
      <c r="C1" s="249"/>
    </row>
    <row r="2" spans="1:4" ht="22.5" customHeight="1" x14ac:dyDescent="0.35">
      <c r="A2" s="249" t="s">
        <v>191</v>
      </c>
      <c r="B2" s="249"/>
      <c r="C2" s="249"/>
    </row>
    <row r="4" spans="1:4" s="22" customFormat="1" ht="21.75" customHeight="1" x14ac:dyDescent="0.35">
      <c r="A4" s="150" t="s">
        <v>23</v>
      </c>
      <c r="B4" s="151" t="s">
        <v>82</v>
      </c>
      <c r="C4" s="152" t="s">
        <v>267</v>
      </c>
      <c r="D4" s="142"/>
    </row>
    <row r="5" spans="1:4" s="53" customFormat="1" ht="18" customHeight="1" x14ac:dyDescent="0.35">
      <c r="A5" s="188" t="s">
        <v>240</v>
      </c>
      <c r="B5" s="189">
        <v>44561</v>
      </c>
      <c r="C5" s="190">
        <v>19324.027065712427</v>
      </c>
      <c r="D5" s="58"/>
    </row>
    <row r="6" spans="1:4" s="53" customFormat="1" ht="18" customHeight="1" x14ac:dyDescent="0.35">
      <c r="A6" s="188" t="s">
        <v>262</v>
      </c>
      <c r="B6" s="189">
        <v>44561</v>
      </c>
      <c r="C6" s="190">
        <v>17177.592413793045</v>
      </c>
      <c r="D6" s="58"/>
    </row>
    <row r="7" spans="1:4" s="53" customFormat="1" ht="18" customHeight="1" x14ac:dyDescent="0.35">
      <c r="A7" s="188" t="s">
        <v>264</v>
      </c>
      <c r="B7" s="189">
        <v>44926</v>
      </c>
      <c r="C7" s="190">
        <v>22867.784560832788</v>
      </c>
      <c r="D7" s="58"/>
    </row>
    <row r="8" spans="1:4" s="53" customFormat="1" ht="36" x14ac:dyDescent="0.35">
      <c r="A8" s="218" t="s">
        <v>243</v>
      </c>
      <c r="B8" s="189">
        <v>45291</v>
      </c>
      <c r="C8" s="190">
        <v>25336.28633051398</v>
      </c>
      <c r="D8" s="58"/>
    </row>
    <row r="9" spans="1:4" s="53" customFormat="1" ht="18" x14ac:dyDescent="0.35">
      <c r="A9" s="217" t="s">
        <v>263</v>
      </c>
      <c r="B9" s="147">
        <v>45291</v>
      </c>
      <c r="C9" s="175">
        <v>7085.4765907612218</v>
      </c>
      <c r="D9" s="58"/>
    </row>
    <row r="10" spans="1:4" s="53" customFormat="1" ht="18" customHeight="1" x14ac:dyDescent="0.35">
      <c r="A10" s="146"/>
      <c r="B10" s="96"/>
      <c r="C10" s="45"/>
      <c r="D10" s="58"/>
    </row>
    <row r="11" spans="1:4" s="53" customFormat="1" ht="21.75" customHeight="1" x14ac:dyDescent="0.35">
      <c r="A11" s="149" t="s">
        <v>102</v>
      </c>
      <c r="B11" s="96"/>
      <c r="C11" s="45"/>
      <c r="D11" s="58"/>
    </row>
    <row r="12" spans="1:4" s="53" customFormat="1" ht="18" customHeight="1" x14ac:dyDescent="0.35">
      <c r="A12" s="146" t="s">
        <v>61</v>
      </c>
      <c r="B12" s="96"/>
      <c r="C12" s="45"/>
      <c r="D12" s="58"/>
    </row>
    <row r="13" spans="1:4" s="53" customFormat="1" ht="18" customHeight="1" x14ac:dyDescent="0.35">
      <c r="A13" s="153" t="s">
        <v>292</v>
      </c>
      <c r="B13" s="96"/>
      <c r="C13" s="45"/>
      <c r="D13" s="58"/>
    </row>
    <row r="14" spans="1:4" s="53" customFormat="1" ht="18" customHeight="1" x14ac:dyDescent="0.35">
      <c r="A14" s="146"/>
      <c r="B14" s="96"/>
      <c r="C14" s="45"/>
      <c r="D14" s="58"/>
    </row>
    <row r="15" spans="1:4" s="53" customFormat="1" ht="21.75" customHeight="1" x14ac:dyDescent="0.35">
      <c r="A15" s="149" t="s">
        <v>119</v>
      </c>
      <c r="B15" s="96"/>
      <c r="C15" s="45"/>
      <c r="D15" s="58"/>
    </row>
    <row r="16" spans="1:4" s="53" customFormat="1" ht="18" customHeight="1" x14ac:dyDescent="0.35">
      <c r="A16" s="146" t="s">
        <v>28</v>
      </c>
      <c r="B16" s="96"/>
      <c r="C16" s="45"/>
      <c r="D16" s="58"/>
    </row>
    <row r="17" spans="1:4" s="53" customFormat="1" ht="18" customHeight="1" x14ac:dyDescent="0.35">
      <c r="A17" s="146" t="s">
        <v>187</v>
      </c>
      <c r="B17" s="96"/>
      <c r="C17" s="45"/>
      <c r="D17" s="58"/>
    </row>
    <row r="18" spans="1:4" s="53" customFormat="1" ht="18" customHeight="1" x14ac:dyDescent="0.35">
      <c r="A18" s="153" t="s">
        <v>221</v>
      </c>
      <c r="B18" s="96"/>
      <c r="C18" s="45"/>
      <c r="D18" s="58"/>
    </row>
    <row r="19" spans="1:4" s="53" customFormat="1" ht="18" customHeight="1" x14ac:dyDescent="0.35">
      <c r="A19" s="153" t="s">
        <v>222</v>
      </c>
      <c r="B19" s="96"/>
      <c r="C19" s="45"/>
      <c r="D19" s="58"/>
    </row>
    <row r="20" spans="1:4" s="53" customFormat="1" ht="18" customHeight="1" x14ac:dyDescent="0.35">
      <c r="A20" s="153" t="s">
        <v>268</v>
      </c>
      <c r="B20" s="96"/>
      <c r="C20" s="45"/>
      <c r="D20" s="58"/>
    </row>
    <row r="21" spans="1:4" s="53" customFormat="1" ht="18" customHeight="1" x14ac:dyDescent="0.35">
      <c r="A21" s="146"/>
      <c r="B21" s="96"/>
      <c r="C21" s="45"/>
      <c r="D21" s="58"/>
    </row>
    <row r="22" spans="1:4" s="53" customFormat="1" ht="21.75" customHeight="1" x14ac:dyDescent="0.35">
      <c r="A22" s="149" t="s">
        <v>135</v>
      </c>
      <c r="B22" s="96"/>
      <c r="C22" s="45"/>
      <c r="D22" s="58"/>
    </row>
    <row r="23" spans="1:4" s="53" customFormat="1" ht="18" customHeight="1" x14ac:dyDescent="0.35">
      <c r="A23" s="153" t="s">
        <v>269</v>
      </c>
      <c r="B23" s="143"/>
      <c r="C23" s="114"/>
      <c r="D23" s="58"/>
    </row>
    <row r="24" spans="1:4" ht="18" customHeight="1" x14ac:dyDescent="0.35">
      <c r="A24" s="146" t="s">
        <v>137</v>
      </c>
      <c r="B24" s="143"/>
      <c r="C24" s="114"/>
      <c r="D24" s="10"/>
    </row>
    <row r="25" spans="1:4" ht="18" customHeight="1" x14ac:dyDescent="0.35">
      <c r="A25" s="43"/>
      <c r="B25" s="143"/>
      <c r="C25" s="114"/>
      <c r="D25" s="10"/>
    </row>
    <row r="26" spans="1:4" ht="21.75" customHeight="1" x14ac:dyDescent="0.35">
      <c r="A26" s="148" t="s">
        <v>68</v>
      </c>
      <c r="B26" s="144"/>
      <c r="C26" s="144"/>
      <c r="D26" s="10"/>
    </row>
    <row r="27" spans="1:4" ht="18" customHeight="1" x14ac:dyDescent="0.35">
      <c r="A27" s="145" t="s">
        <v>8</v>
      </c>
      <c r="B27" s="144"/>
      <c r="C27" s="144"/>
      <c r="D27" s="10"/>
    </row>
    <row r="28" spans="1:4" ht="18" customHeight="1" x14ac:dyDescent="0.35">
      <c r="A28" s="145" t="s">
        <v>202</v>
      </c>
      <c r="B28" s="144"/>
      <c r="C28" s="144"/>
      <c r="D28" s="10"/>
    </row>
    <row r="29" spans="1:4" ht="30" customHeight="1" x14ac:dyDescent="0.35">
      <c r="A29" s="3"/>
      <c r="B29" s="141"/>
      <c r="C29" s="141"/>
    </row>
    <row r="30" spans="1:4" ht="21.75" customHeight="1" x14ac:dyDescent="0.35">
      <c r="A30" s="238" t="str">
        <f>Headings!H49</f>
        <v>Page 49</v>
      </c>
      <c r="B30" s="238"/>
      <c r="C30" s="238"/>
    </row>
    <row r="33" spans="1:2" ht="21.75" customHeight="1" x14ac:dyDescent="0.35">
      <c r="B33" s="7"/>
    </row>
    <row r="34" spans="1:2" ht="21.75" customHeight="1" x14ac:dyDescent="0.35">
      <c r="B34" s="7"/>
    </row>
    <row r="35" spans="1:2" ht="21.75" customHeight="1" x14ac:dyDescent="0.35">
      <c r="A35" s="6"/>
      <c r="B35" s="7"/>
    </row>
    <row r="36" spans="1:2" ht="21.75" customHeight="1" x14ac:dyDescent="0.35">
      <c r="A36" s="6"/>
      <c r="B36" s="6"/>
    </row>
    <row r="37" spans="1:2" ht="21.75" customHeight="1" x14ac:dyDescent="0.35">
      <c r="A37" s="6"/>
      <c r="B37" s="6"/>
    </row>
    <row r="38" spans="1:2" ht="21.75" customHeight="1" x14ac:dyDescent="0.35">
      <c r="A38" s="23"/>
      <c r="B38" s="6"/>
    </row>
    <row r="39" spans="1:2" ht="21.75" customHeight="1" x14ac:dyDescent="0.35">
      <c r="A39" s="6"/>
      <c r="B39" s="6"/>
    </row>
  </sheetData>
  <mergeCells count="3">
    <mergeCell ref="A1:C1"/>
    <mergeCell ref="A2:C2"/>
    <mergeCell ref="A30:C30"/>
  </mergeCells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41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" customWidth="1"/>
    <col min="2" max="2" width="20.7265625" style="2" customWidth="1"/>
    <col min="3" max="3" width="10.7265625" style="2" customWidth="1"/>
    <col min="4" max="5" width="17.7265625" style="19" customWidth="1"/>
    <col min="6" max="16384" width="10.7265625" style="19"/>
  </cols>
  <sheetData>
    <row r="1" spans="1:5" ht="23.4" x14ac:dyDescent="0.35">
      <c r="A1" s="239" t="str">
        <f>Headings!E5</f>
        <v>August 2022 Unincorporated New Construction Forecast</v>
      </c>
      <c r="B1" s="240"/>
      <c r="C1" s="240"/>
      <c r="D1" s="240"/>
      <c r="E1" s="240"/>
    </row>
    <row r="2" spans="1:5" ht="21.75" customHeight="1" x14ac:dyDescent="0.35">
      <c r="A2" s="239" t="s">
        <v>85</v>
      </c>
      <c r="B2" s="240"/>
      <c r="C2" s="240"/>
      <c r="D2" s="240"/>
      <c r="E2" s="240"/>
    </row>
    <row r="4" spans="1:5" ht="66" customHeight="1" x14ac:dyDescent="0.35">
      <c r="A4" s="21" t="s">
        <v>108</v>
      </c>
      <c r="B4" s="32" t="s">
        <v>81</v>
      </c>
      <c r="C4" s="32" t="s">
        <v>27</v>
      </c>
      <c r="D4" s="24" t="str">
        <f>Headings!E51</f>
        <v>% Change from July 2022 Forecast</v>
      </c>
      <c r="E4" s="35" t="str">
        <f>Headings!F51</f>
        <v>% Change from July 2022 Forecast</v>
      </c>
    </row>
    <row r="5" spans="1:5" s="53" customFormat="1" ht="18" customHeight="1" x14ac:dyDescent="0.35">
      <c r="A5" s="38">
        <v>2012</v>
      </c>
      <c r="B5" s="39">
        <v>180324673</v>
      </c>
      <c r="C5" s="74" t="s">
        <v>79</v>
      </c>
      <c r="D5" s="51">
        <v>0</v>
      </c>
      <c r="E5" s="42">
        <v>0</v>
      </c>
    </row>
    <row r="6" spans="1:5" s="53" customFormat="1" ht="18" customHeight="1" x14ac:dyDescent="0.35">
      <c r="A6" s="43">
        <v>2013</v>
      </c>
      <c r="B6" s="44">
        <v>198251903</v>
      </c>
      <c r="C6" s="46">
        <v>9.9416400993556753E-2</v>
      </c>
      <c r="D6" s="46">
        <v>0</v>
      </c>
      <c r="E6" s="47">
        <v>0</v>
      </c>
    </row>
    <row r="7" spans="1:5" s="53" customFormat="1" ht="18" customHeight="1" x14ac:dyDescent="0.35">
      <c r="A7" s="43">
        <v>2014</v>
      </c>
      <c r="B7" s="44">
        <v>299208000</v>
      </c>
      <c r="C7" s="45">
        <v>0.50923141454031851</v>
      </c>
      <c r="D7" s="46">
        <v>0</v>
      </c>
      <c r="E7" s="47">
        <v>0</v>
      </c>
    </row>
    <row r="8" spans="1:5" s="53" customFormat="1" ht="18" customHeight="1" x14ac:dyDescent="0.35">
      <c r="A8" s="43">
        <v>2015</v>
      </c>
      <c r="B8" s="44">
        <v>251120765</v>
      </c>
      <c r="C8" s="45">
        <v>-0.16071507112109307</v>
      </c>
      <c r="D8" s="46">
        <v>0</v>
      </c>
      <c r="E8" s="47">
        <v>0</v>
      </c>
    </row>
    <row r="9" spans="1:5" s="53" customFormat="1" ht="18" customHeight="1" x14ac:dyDescent="0.35">
      <c r="A9" s="43">
        <v>2016</v>
      </c>
      <c r="B9" s="44">
        <v>311033282</v>
      </c>
      <c r="C9" s="45">
        <v>0.23858049731570397</v>
      </c>
      <c r="D9" s="46">
        <v>0</v>
      </c>
      <c r="E9" s="47">
        <v>0</v>
      </c>
    </row>
    <row r="10" spans="1:5" s="53" customFormat="1" ht="18" customHeight="1" x14ac:dyDescent="0.35">
      <c r="A10" s="43">
        <v>2017</v>
      </c>
      <c r="B10" s="44">
        <v>333644251</v>
      </c>
      <c r="C10" s="45">
        <v>7.2696300712925099E-2</v>
      </c>
      <c r="D10" s="46">
        <v>0</v>
      </c>
      <c r="E10" s="47">
        <v>0</v>
      </c>
    </row>
    <row r="11" spans="1:5" s="53" customFormat="1" ht="18" customHeight="1" x14ac:dyDescent="0.35">
      <c r="A11" s="43">
        <v>2018</v>
      </c>
      <c r="B11" s="44">
        <v>368351577</v>
      </c>
      <c r="C11" s="45">
        <v>0.10402494841728882</v>
      </c>
      <c r="D11" s="46">
        <v>0</v>
      </c>
      <c r="E11" s="47">
        <v>0</v>
      </c>
    </row>
    <row r="12" spans="1:5" s="53" customFormat="1" ht="18" customHeight="1" x14ac:dyDescent="0.35">
      <c r="A12" s="43">
        <v>2019</v>
      </c>
      <c r="B12" s="44">
        <v>451503571</v>
      </c>
      <c r="C12" s="45">
        <v>0.22574083889425012</v>
      </c>
      <c r="D12" s="46">
        <v>0</v>
      </c>
      <c r="E12" s="47">
        <v>0</v>
      </c>
    </row>
    <row r="13" spans="1:5" s="53" customFormat="1" ht="18" customHeight="1" x14ac:dyDescent="0.35">
      <c r="A13" s="43">
        <v>2020</v>
      </c>
      <c r="B13" s="44">
        <v>457269700.00000012</v>
      </c>
      <c r="C13" s="45">
        <v>1.2770948826006379E-2</v>
      </c>
      <c r="D13" s="46">
        <v>0</v>
      </c>
      <c r="E13" s="47">
        <v>0</v>
      </c>
    </row>
    <row r="14" spans="1:5" s="53" customFormat="1" ht="18" customHeight="1" x14ac:dyDescent="0.35">
      <c r="A14" s="43">
        <v>2021</v>
      </c>
      <c r="B14" s="44">
        <v>381854790.00000006</v>
      </c>
      <c r="C14" s="45">
        <v>-0.16492435427057606</v>
      </c>
      <c r="D14" s="46">
        <v>0</v>
      </c>
      <c r="E14" s="47">
        <v>0</v>
      </c>
    </row>
    <row r="15" spans="1:5" s="53" customFormat="1" ht="18" customHeight="1" thickBot="1" x14ac:dyDescent="0.4">
      <c r="A15" s="48">
        <v>2022</v>
      </c>
      <c r="B15" s="49">
        <v>460606353.99999994</v>
      </c>
      <c r="C15" s="50">
        <v>0.20623432273823217</v>
      </c>
      <c r="D15" s="55">
        <v>0</v>
      </c>
      <c r="E15" s="77">
        <v>0</v>
      </c>
    </row>
    <row r="16" spans="1:5" s="53" customFormat="1" ht="18" customHeight="1" thickTop="1" x14ac:dyDescent="0.35">
      <c r="A16" s="43">
        <v>2023</v>
      </c>
      <c r="B16" s="44">
        <v>462790654.22382891</v>
      </c>
      <c r="C16" s="45">
        <v>4.7422277284281389E-3</v>
      </c>
      <c r="D16" s="46">
        <v>4.4231038158698555E-2</v>
      </c>
      <c r="E16" s="47">
        <v>19602664.868645966</v>
      </c>
    </row>
    <row r="17" spans="1:5" s="53" customFormat="1" ht="18" customHeight="1" x14ac:dyDescent="0.35">
      <c r="A17" s="43">
        <v>2024</v>
      </c>
      <c r="B17" s="44">
        <v>455034334.84215897</v>
      </c>
      <c r="C17" s="45">
        <v>-1.6759887674651641E-2</v>
      </c>
      <c r="D17" s="46">
        <v>2.0283105944478796E-2</v>
      </c>
      <c r="E17" s="47">
        <v>9046028.0761339664</v>
      </c>
    </row>
    <row r="18" spans="1:5" ht="18" customHeight="1" x14ac:dyDescent="0.35">
      <c r="A18" s="43">
        <v>2025</v>
      </c>
      <c r="B18" s="44">
        <v>461076093.53243488</v>
      </c>
      <c r="C18" s="45">
        <v>1.3277588585423272E-2</v>
      </c>
      <c r="D18" s="46">
        <v>1.4470034796065789E-2</v>
      </c>
      <c r="E18" s="47">
        <v>6576623.1512098312</v>
      </c>
    </row>
    <row r="19" spans="1:5" s="134" customFormat="1" ht="18" customHeight="1" x14ac:dyDescent="0.35">
      <c r="A19" s="43">
        <v>2026</v>
      </c>
      <c r="B19" s="44">
        <v>434680646.14261866</v>
      </c>
      <c r="C19" s="45">
        <v>-5.724748639122279E-2</v>
      </c>
      <c r="D19" s="46">
        <v>1.0088096244135203E-2</v>
      </c>
      <c r="E19" s="47">
        <v>4341304.6941697001</v>
      </c>
    </row>
    <row r="20" spans="1:5" s="154" customFormat="1" ht="18" customHeight="1" x14ac:dyDescent="0.35">
      <c r="A20" s="43">
        <v>2027</v>
      </c>
      <c r="B20" s="44">
        <v>408781763.95134771</v>
      </c>
      <c r="C20" s="45">
        <v>-5.9581401705134818E-2</v>
      </c>
      <c r="D20" s="46">
        <v>-6.1114147824146148E-3</v>
      </c>
      <c r="E20" s="47">
        <v>-2513596.5460825562</v>
      </c>
    </row>
    <row r="21" spans="1:5" s="156" customFormat="1" ht="18" customHeight="1" x14ac:dyDescent="0.35">
      <c r="A21" s="43">
        <v>2028</v>
      </c>
      <c r="B21" s="44">
        <v>392773428.12043685</v>
      </c>
      <c r="C21" s="45">
        <v>-3.9161081150420718E-2</v>
      </c>
      <c r="D21" s="46">
        <v>1.4312205684366308E-2</v>
      </c>
      <c r="E21" s="47">
        <v>5542133.9298786521</v>
      </c>
    </row>
    <row r="22" spans="1:5" s="166" customFormat="1" ht="18" customHeight="1" x14ac:dyDescent="0.35">
      <c r="A22" s="43">
        <v>2029</v>
      </c>
      <c r="B22" s="44">
        <v>406070119.24506587</v>
      </c>
      <c r="C22" s="45">
        <v>3.3853336739856577E-2</v>
      </c>
      <c r="D22" s="46">
        <v>7.5178549897072511E-3</v>
      </c>
      <c r="E22" s="47">
        <v>3029997.1926242113</v>
      </c>
    </row>
    <row r="23" spans="1:5" s="170" customFormat="1" ht="18" customHeight="1" x14ac:dyDescent="0.35">
      <c r="A23" s="43">
        <v>2030</v>
      </c>
      <c r="B23" s="44">
        <v>418829147.69612604</v>
      </c>
      <c r="C23" s="45">
        <v>3.1420751851381601E-2</v>
      </c>
      <c r="D23" s="46">
        <v>9.0683732645422399E-3</v>
      </c>
      <c r="E23" s="47">
        <v>3763965.9967648983</v>
      </c>
    </row>
    <row r="24" spans="1:5" s="170" customFormat="1" ht="18" customHeight="1" x14ac:dyDescent="0.35">
      <c r="A24" s="43">
        <v>2031</v>
      </c>
      <c r="B24" s="44">
        <v>438598447.43176365</v>
      </c>
      <c r="C24" s="45">
        <v>4.720134652610386E-2</v>
      </c>
      <c r="D24" s="46">
        <v>2.0165352629904154E-2</v>
      </c>
      <c r="E24" s="47">
        <v>8669665.4935296774</v>
      </c>
    </row>
    <row r="25" spans="1:5" s="99" customFormat="1" ht="21.75" customHeight="1" x14ac:dyDescent="0.35">
      <c r="A25" s="25" t="s">
        <v>4</v>
      </c>
      <c r="B25" s="3"/>
      <c r="C25" s="3"/>
    </row>
    <row r="26" spans="1:5" ht="21.75" customHeight="1" x14ac:dyDescent="0.35">
      <c r="A26" s="117" t="s">
        <v>109</v>
      </c>
      <c r="B26" s="3"/>
      <c r="C26" s="3"/>
    </row>
    <row r="27" spans="1:5" ht="21.75" customHeight="1" x14ac:dyDescent="0.35">
      <c r="A27" s="118" t="s">
        <v>172</v>
      </c>
      <c r="B27" s="3"/>
      <c r="C27" s="3"/>
    </row>
    <row r="28" spans="1:5" ht="21.75" customHeight="1" x14ac:dyDescent="0.35">
      <c r="A28" s="116"/>
      <c r="B28" s="3"/>
      <c r="C28" s="3"/>
    </row>
    <row r="29" spans="1:5" ht="21.75" customHeight="1" x14ac:dyDescent="0.35">
      <c r="A29" s="119"/>
      <c r="B29" s="3"/>
      <c r="C29" s="3"/>
    </row>
    <row r="30" spans="1:5" ht="21.75" customHeight="1" x14ac:dyDescent="0.35">
      <c r="A30" s="238" t="str">
        <f>Headings!F5</f>
        <v>Page 5</v>
      </c>
      <c r="B30" s="241"/>
      <c r="C30" s="241"/>
      <c r="D30" s="241"/>
      <c r="E30" s="240"/>
    </row>
    <row r="32" spans="1:5" ht="21.75" customHeight="1" x14ac:dyDescent="0.35">
      <c r="A32" s="3"/>
      <c r="B32" s="3"/>
      <c r="C32" s="3"/>
    </row>
    <row r="35" spans="1:2" ht="21.75" customHeight="1" x14ac:dyDescent="0.35">
      <c r="B35" s="7"/>
    </row>
    <row r="36" spans="1:2" ht="21.75" customHeight="1" x14ac:dyDescent="0.35">
      <c r="B36" s="7"/>
    </row>
    <row r="37" spans="1:2" ht="21.75" customHeight="1" x14ac:dyDescent="0.35">
      <c r="A37" s="6"/>
      <c r="B37" s="7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  <row r="40" spans="1:2" ht="21.75" customHeight="1" x14ac:dyDescent="0.35">
      <c r="A40" s="6"/>
      <c r="B40" s="6"/>
    </row>
    <row r="41" spans="1:2" ht="21.75" customHeight="1" x14ac:dyDescent="0.35">
      <c r="A41" s="6"/>
      <c r="B41" s="6"/>
    </row>
  </sheetData>
  <mergeCells count="3">
    <mergeCell ref="A30:E30"/>
    <mergeCell ref="A2:E2"/>
    <mergeCell ref="A1:E1"/>
  </mergeCells>
  <phoneticPr fontId="4"/>
  <pageMargins left="0.75" right="0.75" top="1" bottom="1" header="0.5" footer="0.5"/>
  <pageSetup orientation="portrait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H53"/>
  <sheetViews>
    <sheetView topLeftCell="A31" zoomScale="75" zoomScaleNormal="75" workbookViewId="0">
      <selection activeCell="C41" sqref="C41"/>
    </sheetView>
  </sheetViews>
  <sheetFormatPr defaultColWidth="10.7265625" defaultRowHeight="20.399999999999999" x14ac:dyDescent="0.35"/>
  <cols>
    <col min="1" max="2" width="10.7265625" style="12"/>
    <col min="3" max="3" width="34.7265625" style="12" bestFit="1" customWidth="1"/>
    <col min="4" max="4" width="10.7265625" style="12"/>
    <col min="5" max="5" width="57.26953125" style="12" bestFit="1" customWidth="1"/>
    <col min="6" max="6" width="10.7265625" style="12"/>
    <col min="7" max="7" width="30.6328125" style="12" bestFit="1" customWidth="1"/>
    <col min="8" max="8" width="9.453125" style="12" bestFit="1" customWidth="1"/>
    <col min="9" max="16384" width="10.7265625" style="12"/>
  </cols>
  <sheetData>
    <row r="1" spans="1:8" x14ac:dyDescent="0.35">
      <c r="A1" s="229" t="s">
        <v>281</v>
      </c>
      <c r="B1" s="20" t="s">
        <v>89</v>
      </c>
      <c r="C1" s="20" t="s">
        <v>88</v>
      </c>
      <c r="D1" s="20" t="s">
        <v>90</v>
      </c>
      <c r="E1" s="20" t="s">
        <v>91</v>
      </c>
    </row>
    <row r="2" spans="1:8" x14ac:dyDescent="0.35">
      <c r="A2" s="12" t="str">
        <f>A1</f>
        <v>August</v>
      </c>
      <c r="B2" s="12">
        <v>2022</v>
      </c>
      <c r="C2" s="10" t="s">
        <v>60</v>
      </c>
      <c r="D2" s="12" t="s">
        <v>89</v>
      </c>
      <c r="E2" s="12" t="str">
        <f>CONCATENATE(Headings!A2," ",Headings!B2," ",Headings!C2," ",Headings!D2)</f>
        <v>August 2022 Countywide Assessed Value Forecast</v>
      </c>
      <c r="F2" s="12" t="str">
        <f>H2</f>
        <v>Page 2</v>
      </c>
      <c r="G2" s="12" t="str">
        <f>CONCATENATE(A2," ",B2," ",D2," ",H2)</f>
        <v>August 2022 Forecast Page 2</v>
      </c>
      <c r="H2" s="12" t="s">
        <v>62</v>
      </c>
    </row>
    <row r="3" spans="1:8" x14ac:dyDescent="0.35">
      <c r="A3" s="12" t="str">
        <f t="shared" ref="A3:A49" si="0">A2</f>
        <v>August</v>
      </c>
      <c r="B3" s="12">
        <v>2022</v>
      </c>
      <c r="C3" s="10" t="s">
        <v>75</v>
      </c>
      <c r="D3" s="12" t="s">
        <v>89</v>
      </c>
      <c r="E3" s="12" t="str">
        <f>CONCATENATE(Headings!A3," ",Headings!B3," ",Headings!C3," ",Headings!D3)</f>
        <v>August 2022 Unincorporated Assessed Value Forecast</v>
      </c>
      <c r="F3" s="12" t="str">
        <f t="shared" ref="F3:F46" si="1">H3</f>
        <v>Page 3</v>
      </c>
      <c r="G3" s="12" t="str">
        <f t="shared" ref="G3:G46" si="2">CONCATENATE(A3," ",B3," ",D3," ",H3)</f>
        <v>August 2022 Forecast Page 3</v>
      </c>
      <c r="H3" s="12" t="s">
        <v>63</v>
      </c>
    </row>
    <row r="4" spans="1:8" x14ac:dyDescent="0.35">
      <c r="A4" s="12" t="str">
        <f t="shared" si="0"/>
        <v>August</v>
      </c>
      <c r="B4" s="12">
        <v>2022</v>
      </c>
      <c r="C4" s="10" t="s">
        <v>96</v>
      </c>
      <c r="D4" s="12" t="s">
        <v>89</v>
      </c>
      <c r="E4" s="12" t="str">
        <f>CONCATENATE(Headings!A4," ",Headings!B4," ",Headings!C4," ",Headings!D4)</f>
        <v>August 2022 Countywide New Construction Forecast</v>
      </c>
      <c r="F4" s="12" t="str">
        <f t="shared" si="1"/>
        <v>Page 4</v>
      </c>
      <c r="G4" s="12" t="str">
        <f t="shared" si="2"/>
        <v>August 2022 Forecast Page 4</v>
      </c>
      <c r="H4" s="12" t="s">
        <v>64</v>
      </c>
    </row>
    <row r="5" spans="1:8" x14ac:dyDescent="0.35">
      <c r="A5" s="12" t="str">
        <f t="shared" si="0"/>
        <v>August</v>
      </c>
      <c r="B5" s="12">
        <v>2022</v>
      </c>
      <c r="C5" s="10" t="s">
        <v>74</v>
      </c>
      <c r="D5" s="12" t="s">
        <v>89</v>
      </c>
      <c r="E5" s="12" t="str">
        <f>CONCATENATE(Headings!A5," ",Headings!B5," ",Headings!C5," ",Headings!D5)</f>
        <v>August 2022 Unincorporated New Construction Forecast</v>
      </c>
      <c r="F5" s="12" t="str">
        <f t="shared" si="1"/>
        <v>Page 5</v>
      </c>
      <c r="G5" s="12" t="str">
        <f t="shared" si="2"/>
        <v>August 2022 Forecast Page 5</v>
      </c>
      <c r="H5" s="12" t="s">
        <v>65</v>
      </c>
    </row>
    <row r="6" spans="1:8" x14ac:dyDescent="0.35">
      <c r="A6" s="12" t="str">
        <f t="shared" si="0"/>
        <v>August</v>
      </c>
      <c r="B6" s="12">
        <v>2022</v>
      </c>
      <c r="C6" s="10" t="s">
        <v>22</v>
      </c>
      <c r="D6" s="12" t="s">
        <v>89</v>
      </c>
      <c r="E6" s="12" t="str">
        <f>CONCATENATE(Headings!A6," ",Headings!B6," ",Headings!C6," ",Headings!D6)</f>
        <v>August 2022 King County Sales and Use Taxbase Forecast</v>
      </c>
      <c r="F6" s="12" t="str">
        <f t="shared" si="1"/>
        <v>Page 6</v>
      </c>
      <c r="G6" s="12" t="str">
        <f t="shared" si="2"/>
        <v>August 2022 Forecast Page 6</v>
      </c>
      <c r="H6" s="12" t="s">
        <v>15</v>
      </c>
    </row>
    <row r="7" spans="1:8" x14ac:dyDescent="0.35">
      <c r="A7" s="12" t="str">
        <f t="shared" si="0"/>
        <v>August</v>
      </c>
      <c r="B7" s="12">
        <v>2022</v>
      </c>
      <c r="C7" s="10" t="s">
        <v>87</v>
      </c>
      <c r="D7" s="12" t="s">
        <v>89</v>
      </c>
      <c r="E7" s="12" t="str">
        <f>CONCATENATE(Headings!A7," ",Headings!B7," ",Headings!C7," ",Headings!D7)</f>
        <v>August 2022 Local and Option Sales Tax Forecast</v>
      </c>
      <c r="F7" s="12" t="str">
        <f t="shared" si="1"/>
        <v>Page 7</v>
      </c>
      <c r="G7" s="12" t="str">
        <f t="shared" si="2"/>
        <v>August 2022 Forecast Page 7</v>
      </c>
      <c r="H7" s="12" t="s">
        <v>115</v>
      </c>
    </row>
    <row r="8" spans="1:8" x14ac:dyDescent="0.35">
      <c r="A8" s="12" t="str">
        <f t="shared" si="0"/>
        <v>August</v>
      </c>
      <c r="B8" s="12">
        <v>2022</v>
      </c>
      <c r="C8" s="10" t="s">
        <v>43</v>
      </c>
      <c r="D8" s="12" t="s">
        <v>89</v>
      </c>
      <c r="E8" s="12" t="str">
        <f>CONCATENATE(Headings!A8," ",Headings!B8," ",Headings!C8," ",Headings!D8)</f>
        <v>August 2022 Metro Transit Sales Tax Forecast</v>
      </c>
      <c r="F8" s="12" t="str">
        <f t="shared" si="1"/>
        <v>Page 8</v>
      </c>
      <c r="G8" s="12" t="str">
        <f t="shared" si="2"/>
        <v>August 2022 Forecast Page 8</v>
      </c>
      <c r="H8" s="12" t="s">
        <v>116</v>
      </c>
    </row>
    <row r="9" spans="1:8" x14ac:dyDescent="0.35">
      <c r="A9" s="12" t="str">
        <f t="shared" si="0"/>
        <v>August</v>
      </c>
      <c r="B9" s="12">
        <v>2022</v>
      </c>
      <c r="C9" s="10" t="s">
        <v>31</v>
      </c>
      <c r="D9" s="12" t="s">
        <v>89</v>
      </c>
      <c r="E9" s="12" t="str">
        <f>CONCATENATE(Headings!A9," ",Headings!B9," ",Headings!C9," ",Headings!D9)</f>
        <v>August 2022 Mental Health Sales Tax Forecast</v>
      </c>
      <c r="F9" s="12" t="str">
        <f t="shared" si="1"/>
        <v>Page 9</v>
      </c>
      <c r="G9" s="12" t="str">
        <f t="shared" si="2"/>
        <v>August 2022 Forecast Page 9</v>
      </c>
      <c r="H9" s="12" t="s">
        <v>117</v>
      </c>
    </row>
    <row r="10" spans="1:8" x14ac:dyDescent="0.35">
      <c r="A10" s="12" t="str">
        <f t="shared" si="0"/>
        <v>August</v>
      </c>
      <c r="B10" s="12">
        <v>2022</v>
      </c>
      <c r="C10" s="10" t="s">
        <v>86</v>
      </c>
      <c r="D10" s="12" t="s">
        <v>89</v>
      </c>
      <c r="E10" s="12" t="str">
        <f>CONCATENATE(Headings!A10," ",Headings!B10," ",Headings!C10," ",Headings!D10)</f>
        <v>August 2022 Criminal Justice Sales Tax Forecast</v>
      </c>
      <c r="F10" s="12" t="str">
        <f t="shared" si="1"/>
        <v>Page 10</v>
      </c>
      <c r="G10" s="12" t="str">
        <f t="shared" si="2"/>
        <v>August 2022 Forecast Page 10</v>
      </c>
      <c r="H10" s="12" t="s">
        <v>83</v>
      </c>
    </row>
    <row r="11" spans="1:8" x14ac:dyDescent="0.35">
      <c r="A11" s="12" t="str">
        <f t="shared" si="0"/>
        <v>August</v>
      </c>
      <c r="B11" s="12">
        <v>2022</v>
      </c>
      <c r="C11" s="10" t="s">
        <v>248</v>
      </c>
      <c r="D11" s="12" t="s">
        <v>89</v>
      </c>
      <c r="E11" s="12" t="str">
        <f>CONCATENATE(Headings!A11," ",Headings!B11," ",Headings!C11," ",Headings!D11)</f>
        <v>August 2022 Health Through Housing Sales Tax Forecast</v>
      </c>
      <c r="F11" s="12" t="str">
        <f t="shared" ref="F11" si="3">H11</f>
        <v>Page 11</v>
      </c>
      <c r="G11" s="12" t="str">
        <f t="shared" ref="G11" si="4">CONCATENATE(A11," ",B11," ",D11," ",H11)</f>
        <v>August 2022 Forecast Page 11</v>
      </c>
      <c r="H11" s="12" t="s">
        <v>69</v>
      </c>
    </row>
    <row r="12" spans="1:8" x14ac:dyDescent="0.35">
      <c r="A12" s="12" t="str">
        <f t="shared" si="0"/>
        <v>August</v>
      </c>
      <c r="B12" s="12">
        <v>2022</v>
      </c>
      <c r="C12" s="10" t="s">
        <v>100</v>
      </c>
      <c r="D12" s="12" t="s">
        <v>89</v>
      </c>
      <c r="E12" s="12" t="str">
        <f>CONCATENATE(Headings!A12," ",Headings!B12," ",Headings!C12," ",Headings!D12)</f>
        <v>August 2022 Hotel Sales Tax Forecast</v>
      </c>
      <c r="F12" s="12" t="str">
        <f t="shared" si="1"/>
        <v>Page 12</v>
      </c>
      <c r="G12" s="12" t="str">
        <f t="shared" si="2"/>
        <v>August 2022 Forecast Page 12</v>
      </c>
      <c r="H12" s="12" t="s">
        <v>70</v>
      </c>
    </row>
    <row r="13" spans="1:8" x14ac:dyDescent="0.35">
      <c r="A13" s="12" t="str">
        <f t="shared" si="0"/>
        <v>August</v>
      </c>
      <c r="B13" s="12">
        <v>2022</v>
      </c>
      <c r="C13" s="10" t="s">
        <v>225</v>
      </c>
      <c r="D13" s="12" t="s">
        <v>89</v>
      </c>
      <c r="E13" s="12" t="str">
        <f>CONCATENATE(Headings!A13," ",Headings!B13," ",Headings!C13," ",Headings!D13)</f>
        <v>August 2022 Hotel Tax (HB 2015) Forecast</v>
      </c>
      <c r="F13" s="12" t="str">
        <f>H13</f>
        <v>Page 13</v>
      </c>
      <c r="G13" s="12" t="str">
        <f>CONCATENATE(A13," ",B13," ",D13," ",H13)</f>
        <v>August 2022 Forecast Page 13</v>
      </c>
      <c r="H13" s="12" t="s">
        <v>71</v>
      </c>
    </row>
    <row r="14" spans="1:8" x14ac:dyDescent="0.35">
      <c r="A14" s="12" t="str">
        <f t="shared" si="0"/>
        <v>August</v>
      </c>
      <c r="B14" s="12">
        <v>2022</v>
      </c>
      <c r="C14" s="10" t="s">
        <v>95</v>
      </c>
      <c r="D14" s="12" t="s">
        <v>89</v>
      </c>
      <c r="E14" s="12" t="str">
        <f>CONCATENATE(Headings!A14," ",Headings!B14," ",Headings!C14," ",Headings!D14)</f>
        <v>August 2022 Rental Car Sales Tax Forecast</v>
      </c>
      <c r="F14" s="12" t="str">
        <f t="shared" si="1"/>
        <v>Page 14</v>
      </c>
      <c r="G14" s="12" t="str">
        <f t="shared" si="2"/>
        <v>August 2022 Forecast Page 14</v>
      </c>
      <c r="H14" s="12" t="s">
        <v>72</v>
      </c>
    </row>
    <row r="15" spans="1:8" x14ac:dyDescent="0.35">
      <c r="A15" s="12" t="str">
        <f t="shared" si="0"/>
        <v>August</v>
      </c>
      <c r="B15" s="12">
        <v>2022</v>
      </c>
      <c r="C15" s="10" t="s">
        <v>106</v>
      </c>
      <c r="D15" s="12" t="s">
        <v>89</v>
      </c>
      <c r="E15" s="12" t="str">
        <f>CONCATENATE(Headings!A15," ",Headings!B15," ",Headings!C15," ",Headings!D15)</f>
        <v>August 2022 Real Estate Excise Tax (REET 1) Forecast</v>
      </c>
      <c r="F15" s="12" t="str">
        <f t="shared" si="1"/>
        <v>Page 15</v>
      </c>
      <c r="G15" s="12" t="str">
        <f t="shared" si="2"/>
        <v>August 2022 Forecast Page 15</v>
      </c>
      <c r="H15" s="12" t="s">
        <v>73</v>
      </c>
    </row>
    <row r="16" spans="1:8" x14ac:dyDescent="0.35">
      <c r="A16" s="12" t="str">
        <f t="shared" si="0"/>
        <v>August</v>
      </c>
      <c r="B16" s="12">
        <v>2022</v>
      </c>
      <c r="C16" s="10" t="s">
        <v>105</v>
      </c>
      <c r="D16" s="12" t="s">
        <v>89</v>
      </c>
      <c r="E16" s="12" t="str">
        <f>CONCATENATE(Headings!A16," ",Headings!B16," ",Headings!C16," ",Headings!D16)</f>
        <v>August 2022 Investment Pool Nominal Rate of Return Forecast</v>
      </c>
      <c r="F16" s="12" t="str">
        <f t="shared" si="1"/>
        <v>Page 16</v>
      </c>
      <c r="G16" s="12" t="str">
        <f t="shared" si="2"/>
        <v>August 2022 Forecast Page 16</v>
      </c>
      <c r="H16" s="12" t="s">
        <v>49</v>
      </c>
    </row>
    <row r="17" spans="1:8" x14ac:dyDescent="0.35">
      <c r="A17" s="12" t="str">
        <f t="shared" si="0"/>
        <v>August</v>
      </c>
      <c r="B17" s="12">
        <v>2022</v>
      </c>
      <c r="C17" s="10" t="s">
        <v>54</v>
      </c>
      <c r="D17" s="12" t="s">
        <v>89</v>
      </c>
      <c r="E17" s="12" t="str">
        <f>CONCATENATE(Headings!A17," ",Headings!B17," ",Headings!C17," ",Headings!D17)</f>
        <v>August 2022 Investment Pool Real Rate of Return Forecast</v>
      </c>
      <c r="F17" s="12" t="str">
        <f t="shared" si="1"/>
        <v>Page 17</v>
      </c>
      <c r="G17" s="12" t="str">
        <f t="shared" si="2"/>
        <v>August 2022 Forecast Page 17</v>
      </c>
      <c r="H17" s="12" t="s">
        <v>50</v>
      </c>
    </row>
    <row r="18" spans="1:8" x14ac:dyDescent="0.35">
      <c r="A18" s="12" t="str">
        <f t="shared" si="0"/>
        <v>August</v>
      </c>
      <c r="B18" s="12">
        <v>2022</v>
      </c>
      <c r="C18" s="10" t="s">
        <v>56</v>
      </c>
      <c r="D18" s="12" t="s">
        <v>89</v>
      </c>
      <c r="E18" s="12" t="str">
        <f>CONCATENATE(Headings!A18," ",Headings!B18," ",Headings!C18," ",Headings!D18)</f>
        <v>August 2022 National CPI-U Forecast</v>
      </c>
      <c r="F18" s="12" t="str">
        <f t="shared" si="1"/>
        <v>Page 18</v>
      </c>
      <c r="G18" s="12" t="str">
        <f t="shared" si="2"/>
        <v>August 2022 Forecast Page 18</v>
      </c>
      <c r="H18" s="12" t="s">
        <v>44</v>
      </c>
    </row>
    <row r="19" spans="1:8" x14ac:dyDescent="0.35">
      <c r="A19" s="12" t="str">
        <f t="shared" si="0"/>
        <v>August</v>
      </c>
      <c r="B19" s="12">
        <v>2022</v>
      </c>
      <c r="C19" s="10" t="s">
        <v>9</v>
      </c>
      <c r="D19" s="12" t="s">
        <v>89</v>
      </c>
      <c r="E19" s="12" t="str">
        <f>CONCATENATE(Headings!A19," ",Headings!B19," ",Headings!C19," ",Headings!D19)</f>
        <v>August 2022 National CPI-W Forecast</v>
      </c>
      <c r="F19" s="12" t="str">
        <f t="shared" si="1"/>
        <v>Page 19</v>
      </c>
      <c r="G19" s="12" t="str">
        <f t="shared" si="2"/>
        <v>August 2022 Forecast Page 19</v>
      </c>
      <c r="H19" s="12" t="s">
        <v>45</v>
      </c>
    </row>
    <row r="20" spans="1:8" x14ac:dyDescent="0.35">
      <c r="A20" s="12" t="str">
        <f t="shared" si="0"/>
        <v>August</v>
      </c>
      <c r="B20" s="12">
        <v>2022</v>
      </c>
      <c r="C20" s="10" t="s">
        <v>5</v>
      </c>
      <c r="D20" s="12" t="s">
        <v>89</v>
      </c>
      <c r="E20" s="12" t="str">
        <f>CONCATENATE(Headings!A20," ",Headings!B20," ",Headings!C20," ",Headings!D20)</f>
        <v>August 2022 Seattle Annual CPI-U Forecast</v>
      </c>
      <c r="F20" s="12" t="str">
        <f t="shared" si="1"/>
        <v>Page 20</v>
      </c>
      <c r="G20" s="12" t="str">
        <f t="shared" si="2"/>
        <v>August 2022 Forecast Page 20</v>
      </c>
      <c r="H20" s="12" t="s">
        <v>46</v>
      </c>
    </row>
    <row r="21" spans="1:8" x14ac:dyDescent="0.35">
      <c r="A21" s="12" t="str">
        <f t="shared" si="0"/>
        <v>August</v>
      </c>
      <c r="B21" s="12">
        <v>2022</v>
      </c>
      <c r="C21" s="10" t="s">
        <v>156</v>
      </c>
      <c r="D21" s="12" t="s">
        <v>89</v>
      </c>
      <c r="E21" s="12" t="str">
        <f>CONCATENATE(Headings!A21," ",Headings!B21," ",Headings!C21," ",Headings!D21)</f>
        <v>August 2022 June-June Seattle CPI-W Forecast</v>
      </c>
      <c r="F21" s="12" t="str">
        <f t="shared" si="1"/>
        <v>Page 21</v>
      </c>
      <c r="G21" s="12" t="str">
        <f t="shared" si="2"/>
        <v>August 2022 Forecast Page 21</v>
      </c>
      <c r="H21" s="12" t="s">
        <v>51</v>
      </c>
    </row>
    <row r="22" spans="1:8" x14ac:dyDescent="0.35">
      <c r="A22" s="12" t="str">
        <f t="shared" si="0"/>
        <v>August</v>
      </c>
      <c r="B22" s="12">
        <v>2022</v>
      </c>
      <c r="C22" s="10" t="s">
        <v>29</v>
      </c>
      <c r="D22" s="12" t="s">
        <v>89</v>
      </c>
      <c r="E22" s="12" t="str">
        <f>CONCATENATE(Headings!A22," ",Headings!B22," ",Headings!C22," ",Headings!D22)</f>
        <v>August 2022 Outyear COLA Comparison Forecast</v>
      </c>
      <c r="F22" s="12" t="str">
        <f t="shared" si="1"/>
        <v>Page 22</v>
      </c>
      <c r="G22" s="12" t="str">
        <f t="shared" si="2"/>
        <v>August 2022 Forecast Page 22</v>
      </c>
      <c r="H22" s="12" t="s">
        <v>52</v>
      </c>
    </row>
    <row r="23" spans="1:8" x14ac:dyDescent="0.35">
      <c r="A23" s="12" t="str">
        <f t="shared" si="0"/>
        <v>August</v>
      </c>
      <c r="B23" s="12">
        <v>2022</v>
      </c>
      <c r="C23" s="10" t="s">
        <v>98</v>
      </c>
      <c r="D23" s="12" t="s">
        <v>89</v>
      </c>
      <c r="E23" s="12" t="str">
        <f>CONCATENATE(Headings!A23," ",Headings!B23," ",Headings!C23," ",Headings!D23)</f>
        <v>August 2022 Pharmaceuticals PPI Forecast</v>
      </c>
      <c r="F23" s="12" t="str">
        <f t="shared" si="1"/>
        <v>Page 23</v>
      </c>
      <c r="G23" s="12" t="str">
        <f t="shared" si="2"/>
        <v>August 2022 Forecast Page 23</v>
      </c>
      <c r="H23" s="12" t="s">
        <v>125</v>
      </c>
    </row>
    <row r="24" spans="1:8" x14ac:dyDescent="0.35">
      <c r="A24" s="12" t="str">
        <f t="shared" si="0"/>
        <v>August</v>
      </c>
      <c r="B24" s="12">
        <v>2022</v>
      </c>
      <c r="C24" s="10" t="s">
        <v>99</v>
      </c>
      <c r="D24" s="12" t="s">
        <v>89</v>
      </c>
      <c r="E24" s="12" t="str">
        <f>CONCATENATE(Headings!A24," ",Headings!B24," ",Headings!C24," ",Headings!D24)</f>
        <v>August 2022 Transportation CPI Forecast</v>
      </c>
      <c r="F24" s="12" t="str">
        <f t="shared" si="1"/>
        <v>Page 24</v>
      </c>
      <c r="G24" s="12" t="str">
        <f t="shared" si="2"/>
        <v>August 2022 Forecast Page 24</v>
      </c>
      <c r="H24" s="12" t="s">
        <v>126</v>
      </c>
    </row>
    <row r="25" spans="1:8" x14ac:dyDescent="0.35">
      <c r="A25" s="12" t="str">
        <f t="shared" si="0"/>
        <v>August</v>
      </c>
      <c r="B25" s="12">
        <v>2022</v>
      </c>
      <c r="C25" s="10" t="s">
        <v>10</v>
      </c>
      <c r="D25" s="12" t="s">
        <v>89</v>
      </c>
      <c r="E25" s="12" t="str">
        <f>CONCATENATE(Headings!A25," ",Headings!B25," ",Headings!C25," ",Headings!D25)</f>
        <v>August 2022 Retail Gas Forecast</v>
      </c>
      <c r="F25" s="12" t="str">
        <f t="shared" si="1"/>
        <v>Page 25</v>
      </c>
      <c r="G25" s="12" t="str">
        <f t="shared" si="2"/>
        <v>August 2022 Forecast Page 25</v>
      </c>
      <c r="H25" s="12" t="s">
        <v>136</v>
      </c>
    </row>
    <row r="26" spans="1:8" x14ac:dyDescent="0.35">
      <c r="A26" s="12" t="str">
        <f t="shared" si="0"/>
        <v>August</v>
      </c>
      <c r="B26" s="12">
        <v>2022</v>
      </c>
      <c r="C26" s="10" t="s">
        <v>284</v>
      </c>
      <c r="D26" s="12" t="s">
        <v>89</v>
      </c>
      <c r="E26" s="12" t="str">
        <f>CONCATENATE(Headings!A26," ",Headings!B26," ",Headings!C26," ",Headings!D26)</f>
        <v>August 2022 Diesel and Gasoline Dollar per Gallon Forecast</v>
      </c>
      <c r="F26" s="12" t="str">
        <f t="shared" si="1"/>
        <v>Page 26</v>
      </c>
      <c r="G26" s="12" t="str">
        <f t="shared" si="2"/>
        <v>August 2022 Forecast Page 26</v>
      </c>
      <c r="H26" s="12" t="s">
        <v>25</v>
      </c>
    </row>
    <row r="27" spans="1:8" x14ac:dyDescent="0.35">
      <c r="A27" s="12" t="str">
        <f t="shared" si="0"/>
        <v>August</v>
      </c>
      <c r="B27" s="12">
        <v>2022</v>
      </c>
      <c r="C27" s="10" t="s">
        <v>7</v>
      </c>
      <c r="D27" s="12" t="s">
        <v>89</v>
      </c>
      <c r="E27" s="12" t="str">
        <f>CONCATENATE(Headings!A27," ",Headings!B27," ",Headings!C27," ",Headings!D27)</f>
        <v>August 2022 Recorded Documents Forecast</v>
      </c>
      <c r="F27" s="12" t="str">
        <f t="shared" si="1"/>
        <v>Page 27</v>
      </c>
      <c r="G27" s="12" t="str">
        <f t="shared" si="2"/>
        <v>August 2022 Forecast Page 27</v>
      </c>
      <c r="H27" s="12" t="s">
        <v>37</v>
      </c>
    </row>
    <row r="28" spans="1:8" x14ac:dyDescent="0.35">
      <c r="A28" s="12" t="str">
        <f t="shared" si="0"/>
        <v>August</v>
      </c>
      <c r="B28" s="12">
        <v>2022</v>
      </c>
      <c r="C28" s="10" t="s">
        <v>129</v>
      </c>
      <c r="D28" s="12" t="s">
        <v>89</v>
      </c>
      <c r="E28" s="12" t="str">
        <f>CONCATENATE(Headings!A28," ",Headings!B28," ",Headings!C28," ",Headings!D28)</f>
        <v>August 2022 Gambling Tax Forecast</v>
      </c>
      <c r="F28" s="12" t="str">
        <f t="shared" si="1"/>
        <v>Page 28</v>
      </c>
      <c r="G28" s="12" t="str">
        <f t="shared" si="2"/>
        <v>August 2022 Forecast Page 28</v>
      </c>
      <c r="H28" s="12" t="s">
        <v>38</v>
      </c>
    </row>
    <row r="29" spans="1:8" x14ac:dyDescent="0.35">
      <c r="A29" s="12" t="str">
        <f t="shared" si="0"/>
        <v>August</v>
      </c>
      <c r="B29" s="12">
        <v>2022</v>
      </c>
      <c r="C29" s="10" t="s">
        <v>130</v>
      </c>
      <c r="D29" s="12" t="s">
        <v>89</v>
      </c>
      <c r="E29" s="12" t="str">
        <f>CONCATENATE(Headings!A29," ",Headings!B29," ",Headings!C29," ",Headings!D29)</f>
        <v>August 2022 E-911 Tax Forecast</v>
      </c>
      <c r="F29" s="12" t="str">
        <f t="shared" si="1"/>
        <v>Page 29</v>
      </c>
      <c r="G29" s="12" t="str">
        <f t="shared" si="2"/>
        <v>August 2022 Forecast Page 29</v>
      </c>
      <c r="H29" s="12" t="s">
        <v>39</v>
      </c>
    </row>
    <row r="30" spans="1:8" x14ac:dyDescent="0.35">
      <c r="A30" s="12" t="str">
        <f t="shared" si="0"/>
        <v>August</v>
      </c>
      <c r="B30" s="12">
        <v>2022</v>
      </c>
      <c r="C30" s="12" t="s">
        <v>185</v>
      </c>
      <c r="D30" s="12" t="s">
        <v>89</v>
      </c>
      <c r="E30" s="12" t="str">
        <f>CONCATENATE(Headings!A30," ",Headings!B30," ",Headings!C30," ",Headings!D30)</f>
        <v>August 2022 Penalties and Interest on Delinquent Property Taxes Forecast</v>
      </c>
      <c r="F30" s="12" t="str">
        <f t="shared" si="1"/>
        <v>Page 30</v>
      </c>
      <c r="G30" s="12" t="str">
        <f>CONCATENATE(A30," ",B30," ",D30," ",H30)</f>
        <v>August 2022 Forecast Page 30</v>
      </c>
      <c r="H30" s="12" t="s">
        <v>40</v>
      </c>
    </row>
    <row r="31" spans="1:8" x14ac:dyDescent="0.35">
      <c r="A31" s="12" t="str">
        <f t="shared" si="0"/>
        <v>August</v>
      </c>
      <c r="B31" s="12">
        <v>2022</v>
      </c>
      <c r="C31" s="10" t="s">
        <v>113</v>
      </c>
      <c r="D31" s="12" t="s">
        <v>89</v>
      </c>
      <c r="E31" s="12" t="str">
        <f>CONCATENATE(Headings!A31," ",Headings!B31," ",Headings!C31," ",Headings!D31)</f>
        <v>August 2022 Current Expense Property Tax Forecast</v>
      </c>
      <c r="F31" s="12" t="str">
        <f t="shared" si="1"/>
        <v>Page 31</v>
      </c>
      <c r="G31" s="12" t="str">
        <f t="shared" si="2"/>
        <v>August 2022 Forecast Page 31</v>
      </c>
      <c r="H31" s="12" t="s">
        <v>41</v>
      </c>
    </row>
    <row r="32" spans="1:8" x14ac:dyDescent="0.35">
      <c r="A32" s="12" t="str">
        <f t="shared" si="0"/>
        <v>August</v>
      </c>
      <c r="B32" s="12">
        <v>2022</v>
      </c>
      <c r="C32" s="70" t="s">
        <v>141</v>
      </c>
      <c r="D32" s="12" t="s">
        <v>89</v>
      </c>
      <c r="E32" s="12" t="str">
        <f>CONCATENATE(Headings!A32," ",Headings!B32," ",Headings!C32," ",Headings!D32)</f>
        <v>August 2022 Dev. Disabilities &amp; Mental Health Property Tax Forecast</v>
      </c>
      <c r="F32" s="12" t="str">
        <f t="shared" si="1"/>
        <v>Page 32</v>
      </c>
      <c r="G32" s="12" t="str">
        <f t="shared" si="2"/>
        <v>August 2022 Forecast Page 32</v>
      </c>
      <c r="H32" s="12" t="s">
        <v>42</v>
      </c>
    </row>
    <row r="33" spans="1:8" x14ac:dyDescent="0.35">
      <c r="A33" s="12" t="str">
        <f t="shared" si="0"/>
        <v>August</v>
      </c>
      <c r="B33" s="12">
        <v>2022</v>
      </c>
      <c r="C33" s="10" t="s">
        <v>17</v>
      </c>
      <c r="D33" s="12" t="s">
        <v>89</v>
      </c>
      <c r="E33" s="12" t="str">
        <f>CONCATENATE(Headings!A33," ",Headings!B33," ",Headings!C33," ",Headings!D33)</f>
        <v>August 2022 Veterans Aid Property Tax Forecast</v>
      </c>
      <c r="F33" s="12" t="str">
        <f t="shared" si="1"/>
        <v>Page 33</v>
      </c>
      <c r="G33" s="12" t="str">
        <f t="shared" si="2"/>
        <v>August 2022 Forecast Page 33</v>
      </c>
      <c r="H33" s="12" t="s">
        <v>132</v>
      </c>
    </row>
    <row r="34" spans="1:8" x14ac:dyDescent="0.35">
      <c r="A34" s="12" t="str">
        <f t="shared" si="0"/>
        <v>August</v>
      </c>
      <c r="B34" s="12">
        <v>2022</v>
      </c>
      <c r="C34" s="10" t="s">
        <v>21</v>
      </c>
      <c r="D34" s="12" t="s">
        <v>89</v>
      </c>
      <c r="E34" s="12" t="str">
        <f>CONCATENATE(Headings!A34," ",Headings!B34," ",Headings!C34," ",Headings!D34)</f>
        <v>August 2022 AFIS Lid Lift Forecast</v>
      </c>
      <c r="F34" s="12" t="str">
        <f t="shared" si="1"/>
        <v>Page 34</v>
      </c>
      <c r="G34" s="12" t="str">
        <f t="shared" si="2"/>
        <v>August 2022 Forecast Page 34</v>
      </c>
      <c r="H34" s="12" t="s">
        <v>133</v>
      </c>
    </row>
    <row r="35" spans="1:8" x14ac:dyDescent="0.35">
      <c r="A35" s="12" t="str">
        <f t="shared" si="0"/>
        <v>August</v>
      </c>
      <c r="B35" s="12">
        <v>2022</v>
      </c>
      <c r="C35" s="10" t="s">
        <v>128</v>
      </c>
      <c r="D35" s="12" t="s">
        <v>89</v>
      </c>
      <c r="E35" s="12" t="str">
        <f>CONCATENATE(Headings!A35," ",Headings!B35," ",Headings!C35," ",Headings!D35)</f>
        <v>August 2022 Parks Lid Lift Forecast</v>
      </c>
      <c r="F35" s="12" t="str">
        <f t="shared" si="1"/>
        <v>Page 35</v>
      </c>
      <c r="G35" s="12" t="str">
        <f t="shared" si="2"/>
        <v>August 2022 Forecast Page 35</v>
      </c>
      <c r="H35" s="12" t="s">
        <v>110</v>
      </c>
    </row>
    <row r="36" spans="1:8" x14ac:dyDescent="0.35">
      <c r="A36" s="12" t="str">
        <f t="shared" si="0"/>
        <v>August</v>
      </c>
      <c r="B36" s="12">
        <v>2022</v>
      </c>
      <c r="C36" s="10" t="s">
        <v>216</v>
      </c>
      <c r="D36" s="12" t="s">
        <v>89</v>
      </c>
      <c r="E36" s="12" t="str">
        <f>CONCATENATE(Headings!A36," ",Headings!B36," ",Headings!C36," ",Headings!D36)</f>
        <v>August 2022 Veterans, Seniors, and Human Services Lid Lift Forecast</v>
      </c>
      <c r="F36" s="12" t="str">
        <f t="shared" si="1"/>
        <v>Page 36</v>
      </c>
      <c r="G36" s="12" t="str">
        <f t="shared" si="2"/>
        <v>August 2022 Forecast Page 36</v>
      </c>
      <c r="H36" s="12" t="s">
        <v>111</v>
      </c>
    </row>
    <row r="37" spans="1:8" x14ac:dyDescent="0.35">
      <c r="A37" s="12" t="str">
        <f t="shared" si="0"/>
        <v>August</v>
      </c>
      <c r="B37" s="12">
        <v>2022</v>
      </c>
      <c r="C37" s="10" t="s">
        <v>152</v>
      </c>
      <c r="D37" s="12" t="s">
        <v>89</v>
      </c>
      <c r="E37" s="12" t="str">
        <f>CONCATENATE(Headings!A37," ",Headings!B37," ",Headings!C37," ",Headings!D37)</f>
        <v>August 2022 PSERN Forecast</v>
      </c>
      <c r="F37" s="12" t="str">
        <f t="shared" si="1"/>
        <v>Page 37</v>
      </c>
      <c r="G37" s="12" t="str">
        <f t="shared" si="2"/>
        <v>August 2022 Forecast Page 37</v>
      </c>
      <c r="H37" s="12" t="s">
        <v>0</v>
      </c>
    </row>
    <row r="38" spans="1:8" x14ac:dyDescent="0.35">
      <c r="A38" s="12" t="str">
        <f t="shared" si="0"/>
        <v>August</v>
      </c>
      <c r="B38" s="12">
        <v>2022</v>
      </c>
      <c r="C38" s="10" t="s">
        <v>166</v>
      </c>
      <c r="D38" s="12" t="s">
        <v>89</v>
      </c>
      <c r="E38" s="12" t="str">
        <f>CONCATENATE(Headings!A38," ",Headings!B38," ",Headings!C38," ",Headings!D38)</f>
        <v>August 2022 Best Start For Kids Forecast</v>
      </c>
      <c r="F38" s="12" t="str">
        <f t="shared" si="1"/>
        <v>Page 38</v>
      </c>
      <c r="G38" s="12" t="str">
        <f t="shared" si="2"/>
        <v>August 2022 Forecast Page 38</v>
      </c>
      <c r="H38" s="12" t="s">
        <v>1</v>
      </c>
    </row>
    <row r="39" spans="1:8" x14ac:dyDescent="0.35">
      <c r="A39" s="12" t="str">
        <f t="shared" si="0"/>
        <v>August</v>
      </c>
      <c r="B39" s="12">
        <v>2022</v>
      </c>
      <c r="C39" s="10" t="s">
        <v>47</v>
      </c>
      <c r="D39" s="12" t="s">
        <v>89</v>
      </c>
      <c r="E39" s="12" t="str">
        <f>CONCATENATE(Headings!A39," ",Headings!B39," ",Headings!C39," ",Headings!D39)</f>
        <v>August 2022 Emergency Medical Services (EMS) Property Tax Forecast</v>
      </c>
      <c r="F39" s="12" t="str">
        <f t="shared" si="1"/>
        <v>Page 39</v>
      </c>
      <c r="G39" s="12" t="str">
        <f t="shared" si="2"/>
        <v>August 2022 Forecast Page 39</v>
      </c>
      <c r="H39" s="12" t="s">
        <v>2</v>
      </c>
    </row>
    <row r="40" spans="1:8" x14ac:dyDescent="0.35">
      <c r="A40" s="12" t="str">
        <f t="shared" si="0"/>
        <v>August</v>
      </c>
      <c r="B40" s="12">
        <v>2022</v>
      </c>
      <c r="C40" s="10" t="s">
        <v>66</v>
      </c>
      <c r="D40" s="12" t="s">
        <v>89</v>
      </c>
      <c r="E40" s="12" t="str">
        <f>CONCATENATE(Headings!A40," ",Headings!B40," ",Headings!C40," ",Headings!D40)</f>
        <v>August 2022 Conservation Futures Property Tax Forecast</v>
      </c>
      <c r="F40" s="12" t="str">
        <f t="shared" si="1"/>
        <v>Page 40</v>
      </c>
      <c r="G40" s="12" t="str">
        <f t="shared" si="2"/>
        <v>August 2022 Forecast Page 40</v>
      </c>
      <c r="H40" s="12" t="s">
        <v>3</v>
      </c>
    </row>
    <row r="41" spans="1:8" x14ac:dyDescent="0.35">
      <c r="A41" s="12" t="str">
        <f t="shared" si="0"/>
        <v>August</v>
      </c>
      <c r="B41" s="12">
        <v>2022</v>
      </c>
      <c r="C41" s="10" t="s">
        <v>286</v>
      </c>
      <c r="D41" s="12" t="s">
        <v>89</v>
      </c>
      <c r="E41" s="12" t="str">
        <f>CONCATENATE(Headings!A41," ",Headings!B41," ",Headings!C41," ",Headings!D41)</f>
        <v>August 2022 Conservation Futures Alternative Property Tax Forecast</v>
      </c>
      <c r="F41" s="12" t="str">
        <f t="shared" ref="F41" si="5">H41</f>
        <v>Page 41</v>
      </c>
      <c r="G41" s="12" t="str">
        <f t="shared" ref="G41" si="6">CONCATENATE(A41," ",B41," ",D41," ",H41)</f>
        <v>August 2022 Forecast Page 41</v>
      </c>
      <c r="H41" s="12" t="s">
        <v>103</v>
      </c>
    </row>
    <row r="42" spans="1:8" x14ac:dyDescent="0.35">
      <c r="A42" s="12" t="str">
        <f>A41</f>
        <v>August</v>
      </c>
      <c r="B42" s="12">
        <v>2022</v>
      </c>
      <c r="C42" s="10" t="s">
        <v>20</v>
      </c>
      <c r="D42" s="12" t="s">
        <v>89</v>
      </c>
      <c r="E42" s="12" t="str">
        <f>CONCATENATE(Headings!A42," ",Headings!B42," ",Headings!C42," ",Headings!D42)</f>
        <v>August 2022 Unincorporated Area/Roads Property Tax Levy Forecast</v>
      </c>
      <c r="F42" s="12" t="str">
        <f>H42</f>
        <v>Page 42</v>
      </c>
      <c r="G42" s="12" t="str">
        <f>CONCATENATE(A42," ",B42," ",D42," ",H42)</f>
        <v>August 2022 Forecast Page 42</v>
      </c>
      <c r="H42" s="12" t="s">
        <v>131</v>
      </c>
    </row>
    <row r="43" spans="1:8" x14ac:dyDescent="0.35">
      <c r="A43" s="12" t="str">
        <f t="shared" ref="A43:A44" si="7">A42</f>
        <v>August</v>
      </c>
      <c r="B43" s="12">
        <v>2022</v>
      </c>
      <c r="C43" s="10" t="s">
        <v>290</v>
      </c>
      <c r="E43" s="12" t="str">
        <f>CONCATENATE(Headings!A43," ",Headings!B43," ",Headings!C43," ",Headings!D43)</f>
        <v xml:space="preserve">August 2022 UAL/Roads Property Tax Annexation Addendum </v>
      </c>
      <c r="F43" s="12" t="str">
        <f>H43</f>
        <v>Page 43</v>
      </c>
      <c r="H43" s="12" t="s">
        <v>112</v>
      </c>
    </row>
    <row r="44" spans="1:8" x14ac:dyDescent="0.35">
      <c r="A44" s="12" t="str">
        <f t="shared" si="7"/>
        <v>August</v>
      </c>
      <c r="B44" s="12">
        <v>2022</v>
      </c>
      <c r="C44" s="10" t="s">
        <v>67</v>
      </c>
      <c r="D44" s="12" t="s">
        <v>89</v>
      </c>
      <c r="E44" s="12" t="str">
        <f>CONCATENATE(Headings!A44," ",Headings!B44," ",Headings!C44," ",Headings!D44)</f>
        <v>August 2022 Flood District Property Tax Forecast</v>
      </c>
      <c r="F44" s="12" t="str">
        <f t="shared" si="1"/>
        <v>Page 44</v>
      </c>
      <c r="G44" s="12" t="str">
        <f t="shared" si="2"/>
        <v>August 2022 Forecast Page 44</v>
      </c>
      <c r="H44" s="12" t="s">
        <v>153</v>
      </c>
    </row>
    <row r="45" spans="1:8" x14ac:dyDescent="0.35">
      <c r="A45" s="12" t="str">
        <f t="shared" si="0"/>
        <v>August</v>
      </c>
      <c r="B45" s="12">
        <v>2022</v>
      </c>
      <c r="C45" s="10" t="s">
        <v>183</v>
      </c>
      <c r="D45" s="12" t="s">
        <v>89</v>
      </c>
      <c r="E45" s="12" t="str">
        <f>CONCATENATE(Headings!A45," ",Headings!B45," ",Headings!C45," ",Headings!D45)</f>
        <v>August 2022 Marine Levy Property Tax Forecast</v>
      </c>
      <c r="F45" s="12" t="str">
        <f t="shared" si="1"/>
        <v>Page 45</v>
      </c>
      <c r="G45" s="12" t="str">
        <f>CONCATENATE(A45," ",B45," ",D45," ",H45)</f>
        <v>August 2022 Forecast Page 45</v>
      </c>
      <c r="H45" s="12" t="s">
        <v>158</v>
      </c>
    </row>
    <row r="46" spans="1:8" x14ac:dyDescent="0.35">
      <c r="A46" s="12" t="str">
        <f t="shared" si="0"/>
        <v>August</v>
      </c>
      <c r="B46" s="12">
        <v>2022</v>
      </c>
      <c r="C46" s="10" t="s">
        <v>19</v>
      </c>
      <c r="D46" s="12" t="s">
        <v>89</v>
      </c>
      <c r="E46" s="12" t="str">
        <f>CONCATENATE(Headings!A46," ",Headings!B46," ",Headings!C46," ",Headings!D46)</f>
        <v>August 2022 Transit Property Tax Forecast</v>
      </c>
      <c r="F46" s="12" t="str">
        <f t="shared" si="1"/>
        <v>Page 46</v>
      </c>
      <c r="G46" s="12" t="str">
        <f t="shared" si="2"/>
        <v>August 2022 Forecast Page 46</v>
      </c>
      <c r="H46" s="12" t="s">
        <v>161</v>
      </c>
    </row>
    <row r="47" spans="1:8" x14ac:dyDescent="0.35">
      <c r="A47" s="12" t="str">
        <f t="shared" si="0"/>
        <v>August</v>
      </c>
      <c r="B47" s="12">
        <v>2022</v>
      </c>
      <c r="C47" s="10" t="s">
        <v>58</v>
      </c>
      <c r="D47" s="12" t="s">
        <v>89</v>
      </c>
      <c r="E47" s="12" t="str">
        <f>CONCATENATE(Headings!A47," ",Headings!B47," ",Headings!C47," ",Headings!D47)</f>
        <v>August 2022 UTGO Bond Property Tax Forecast</v>
      </c>
      <c r="F47" s="12" t="str">
        <f>H47</f>
        <v>Page 47</v>
      </c>
      <c r="G47" s="12" t="str">
        <f>CONCATENATE(A47," ",B47," ",D47," ",H47)</f>
        <v>August 2022 Forecast Page 47</v>
      </c>
      <c r="H47" s="12" t="s">
        <v>167</v>
      </c>
    </row>
    <row r="48" spans="1:8" x14ac:dyDescent="0.35">
      <c r="A48" s="12" t="str">
        <f t="shared" si="0"/>
        <v>August</v>
      </c>
      <c r="B48" s="12">
        <v>2022</v>
      </c>
      <c r="C48" s="12" t="s">
        <v>215</v>
      </c>
      <c r="D48" s="12" t="s">
        <v>89</v>
      </c>
      <c r="E48" s="12" t="str">
        <f>CONCATENATE(Headings!A48," ",Headings!B48," ",Headings!C48," ",Headings!D48)</f>
        <v>August 2022 King County Inflation + Population Index Forecast</v>
      </c>
      <c r="F48" s="12" t="str">
        <f>H48</f>
        <v>Page 48</v>
      </c>
      <c r="G48" s="12" t="str">
        <f>CONCATENATE(A48," ",B48," ",D48," ",H48)</f>
        <v>August 2022 Forecast Page 48</v>
      </c>
      <c r="H48" s="12" t="s">
        <v>212</v>
      </c>
    </row>
    <row r="49" spans="1:8" x14ac:dyDescent="0.35">
      <c r="A49" s="12" t="str">
        <f t="shared" si="0"/>
        <v>August</v>
      </c>
      <c r="B49" s="12">
        <v>2022</v>
      </c>
      <c r="C49" s="10" t="s">
        <v>191</v>
      </c>
      <c r="D49" s="12" t="s">
        <v>134</v>
      </c>
      <c r="E49" s="12" t="str">
        <f>CONCATENATE(Headings!A49," ",Headings!B49," ",Headings!C49," ",Headings!D49)</f>
        <v>August 2022 Annexation Assumptions Appendix</v>
      </c>
      <c r="F49" s="12" t="str">
        <f>H49</f>
        <v>Page 49</v>
      </c>
      <c r="G49" s="12" t="str">
        <f>CONCATENATE(A49," ",B49," ",D49," ",H49)</f>
        <v>August 2022 Appendix Page 49</v>
      </c>
      <c r="H49" s="12" t="s">
        <v>287</v>
      </c>
    </row>
    <row r="50" spans="1:8" x14ac:dyDescent="0.35">
      <c r="C50" s="10"/>
    </row>
    <row r="51" spans="1:8" x14ac:dyDescent="0.35">
      <c r="C51" s="10"/>
      <c r="E51" s="12" t="s">
        <v>282</v>
      </c>
      <c r="F51" s="12" t="s">
        <v>282</v>
      </c>
    </row>
    <row r="52" spans="1:8" x14ac:dyDescent="0.35">
      <c r="F52" s="12" t="s">
        <v>283</v>
      </c>
    </row>
    <row r="53" spans="1:8" x14ac:dyDescent="0.35">
      <c r="E53" s="12" t="s">
        <v>295</v>
      </c>
      <c r="F53" s="12" t="s">
        <v>295</v>
      </c>
    </row>
  </sheetData>
  <phoneticPr fontId="25" type="noConversion"/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40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" customWidth="1"/>
    <col min="2" max="2" width="20.7265625" style="2" customWidth="1"/>
    <col min="3" max="3" width="10.7265625" style="2" customWidth="1"/>
    <col min="4" max="5" width="17.7265625" style="19" customWidth="1"/>
    <col min="6" max="16384" width="10.7265625" style="19"/>
  </cols>
  <sheetData>
    <row r="1" spans="1:7" ht="23.4" x14ac:dyDescent="0.35">
      <c r="A1" s="239" t="str">
        <f>Headings!E6</f>
        <v>August 2022 King County Sales and Use Taxbase Forecast</v>
      </c>
      <c r="B1" s="240"/>
      <c r="C1" s="240"/>
      <c r="D1" s="240"/>
      <c r="E1" s="240"/>
    </row>
    <row r="2" spans="1:7" ht="21.75" customHeight="1" x14ac:dyDescent="0.35">
      <c r="A2" s="239" t="s">
        <v>85</v>
      </c>
      <c r="B2" s="240"/>
      <c r="C2" s="240"/>
      <c r="D2" s="240"/>
      <c r="E2" s="240"/>
    </row>
    <row r="4" spans="1:7" ht="66" customHeight="1" x14ac:dyDescent="0.35">
      <c r="A4" s="21" t="s">
        <v>108</v>
      </c>
      <c r="B4" s="32" t="s">
        <v>81</v>
      </c>
      <c r="C4" s="32" t="s">
        <v>27</v>
      </c>
      <c r="D4" s="24" t="str">
        <f>Headings!E51</f>
        <v>% Change from July 2022 Forecast</v>
      </c>
      <c r="E4" s="35" t="str">
        <f>Headings!F51</f>
        <v>% Change from July 2022 Forecast</v>
      </c>
    </row>
    <row r="5" spans="1:7" s="53" customFormat="1" ht="18" customHeight="1" x14ac:dyDescent="0.35">
      <c r="A5" s="38">
        <v>2012</v>
      </c>
      <c r="B5" s="39">
        <v>45178847087</v>
      </c>
      <c r="C5" s="74" t="s">
        <v>79</v>
      </c>
      <c r="D5" s="51">
        <v>0</v>
      </c>
      <c r="E5" s="42">
        <v>0</v>
      </c>
    </row>
    <row r="6" spans="1:7" s="53" customFormat="1" ht="18" customHeight="1" x14ac:dyDescent="0.35">
      <c r="A6" s="43">
        <v>2013</v>
      </c>
      <c r="B6" s="44">
        <v>48553937855.999901</v>
      </c>
      <c r="C6" s="46">
        <v>7.4705110612950154E-2</v>
      </c>
      <c r="D6" s="46">
        <v>0</v>
      </c>
      <c r="E6" s="47">
        <v>0</v>
      </c>
    </row>
    <row r="7" spans="1:7" s="53" customFormat="1" ht="18" customHeight="1" x14ac:dyDescent="0.35">
      <c r="A7" s="43">
        <v>2014</v>
      </c>
      <c r="B7" s="44">
        <v>52335343480</v>
      </c>
      <c r="C7" s="45">
        <v>7.788051373330207E-2</v>
      </c>
      <c r="D7" s="46">
        <v>0</v>
      </c>
      <c r="E7" s="47">
        <v>0</v>
      </c>
    </row>
    <row r="8" spans="1:7" s="58" customFormat="1" ht="18" customHeight="1" x14ac:dyDescent="0.35">
      <c r="A8" s="43">
        <v>2015</v>
      </c>
      <c r="B8" s="44">
        <v>57615757460</v>
      </c>
      <c r="C8" s="45">
        <v>0.10089575474015788</v>
      </c>
      <c r="D8" s="46">
        <v>0</v>
      </c>
      <c r="E8" s="47">
        <v>0</v>
      </c>
    </row>
    <row r="9" spans="1:7" s="58" customFormat="1" ht="18" customHeight="1" x14ac:dyDescent="0.35">
      <c r="A9" s="43">
        <v>2016</v>
      </c>
      <c r="B9" s="44">
        <v>62234630016.999901</v>
      </c>
      <c r="C9" s="45">
        <v>8.0166828670204859E-2</v>
      </c>
      <c r="D9" s="46">
        <v>0</v>
      </c>
      <c r="E9" s="47">
        <v>0</v>
      </c>
    </row>
    <row r="10" spans="1:7" s="53" customFormat="1" ht="18" customHeight="1" x14ac:dyDescent="0.35">
      <c r="A10" s="43">
        <v>2017</v>
      </c>
      <c r="B10" s="44">
        <v>65826124662</v>
      </c>
      <c r="C10" s="45">
        <v>5.7708941854704543E-2</v>
      </c>
      <c r="D10" s="46">
        <v>0</v>
      </c>
      <c r="E10" s="47">
        <v>0</v>
      </c>
    </row>
    <row r="11" spans="1:7" s="53" customFormat="1" ht="18" customHeight="1" x14ac:dyDescent="0.35">
      <c r="A11" s="43">
        <v>2018</v>
      </c>
      <c r="B11" s="44">
        <v>72726583625.999908</v>
      </c>
      <c r="C11" s="45">
        <v>0.10482857679123558</v>
      </c>
      <c r="D11" s="46">
        <v>0</v>
      </c>
      <c r="E11" s="47">
        <v>0</v>
      </c>
    </row>
    <row r="12" spans="1:7" s="53" customFormat="1" ht="18" customHeight="1" x14ac:dyDescent="0.35">
      <c r="A12" s="43">
        <v>2019</v>
      </c>
      <c r="B12" s="44">
        <v>76486164463.999893</v>
      </c>
      <c r="C12" s="45">
        <v>5.1694726337398356E-2</v>
      </c>
      <c r="D12" s="46">
        <v>0</v>
      </c>
      <c r="E12" s="47">
        <v>0</v>
      </c>
    </row>
    <row r="13" spans="1:7" s="53" customFormat="1" ht="18" customHeight="1" x14ac:dyDescent="0.35">
      <c r="A13" s="43">
        <v>2020</v>
      </c>
      <c r="B13" s="44">
        <v>70728682614.999893</v>
      </c>
      <c r="C13" s="45">
        <v>-7.5274814593558337E-2</v>
      </c>
      <c r="D13" s="46">
        <v>0</v>
      </c>
      <c r="E13" s="47">
        <v>0</v>
      </c>
    </row>
    <row r="14" spans="1:7" s="53" customFormat="1" ht="18" customHeight="1" thickBot="1" x14ac:dyDescent="0.4">
      <c r="A14" s="43">
        <v>2021</v>
      </c>
      <c r="B14" s="44">
        <v>82495306590</v>
      </c>
      <c r="C14" s="45">
        <v>0.1663628324459232</v>
      </c>
      <c r="D14" s="46">
        <v>0</v>
      </c>
      <c r="E14" s="47">
        <v>0</v>
      </c>
      <c r="G14" s="199"/>
    </row>
    <row r="15" spans="1:7" s="53" customFormat="1" ht="18" customHeight="1" thickTop="1" x14ac:dyDescent="0.35">
      <c r="A15" s="210">
        <v>2022</v>
      </c>
      <c r="B15" s="211">
        <v>88831601537.751999</v>
      </c>
      <c r="C15" s="212">
        <v>7.6807944714276433E-2</v>
      </c>
      <c r="D15" s="213">
        <v>5.1682540770545682E-3</v>
      </c>
      <c r="E15" s="214">
        <v>456743719.22969055</v>
      </c>
    </row>
    <row r="16" spans="1:7" s="53" customFormat="1" ht="18" customHeight="1" x14ac:dyDescent="0.35">
      <c r="A16" s="43">
        <v>2023</v>
      </c>
      <c r="B16" s="44">
        <v>92079308320.012604</v>
      </c>
      <c r="C16" s="45">
        <v>3.6560263757941858E-2</v>
      </c>
      <c r="D16" s="46">
        <v>1.3742885474812283E-3</v>
      </c>
      <c r="E16" s="47">
        <v>126369870.21879578</v>
      </c>
    </row>
    <row r="17" spans="1:5" s="53" customFormat="1" ht="18" customHeight="1" x14ac:dyDescent="0.35">
      <c r="A17" s="43">
        <v>2024</v>
      </c>
      <c r="B17" s="44">
        <v>96278446249.99939</v>
      </c>
      <c r="C17" s="45">
        <v>4.5603491235979954E-2</v>
      </c>
      <c r="D17" s="46">
        <v>1.1990727492607878E-3</v>
      </c>
      <c r="E17" s="47">
        <v>115306600.23739624</v>
      </c>
    </row>
    <row r="18" spans="1:5" s="53" customFormat="1" ht="18" customHeight="1" x14ac:dyDescent="0.35">
      <c r="A18" s="43">
        <v>2025</v>
      </c>
      <c r="B18" s="44">
        <v>100646151266.343</v>
      </c>
      <c r="C18" s="45">
        <v>4.5365345894784248E-2</v>
      </c>
      <c r="D18" s="46">
        <v>4.2922098526136931E-3</v>
      </c>
      <c r="E18" s="47">
        <v>430148116.11099243</v>
      </c>
    </row>
    <row r="19" spans="1:5" s="53" customFormat="1" ht="18" customHeight="1" x14ac:dyDescent="0.35">
      <c r="A19" s="43">
        <v>2026</v>
      </c>
      <c r="B19" s="44">
        <v>105508010168.457</v>
      </c>
      <c r="C19" s="45">
        <v>4.8306456242404261E-2</v>
      </c>
      <c r="D19" s="46">
        <v>6.8515369263995041E-3</v>
      </c>
      <c r="E19" s="47">
        <v>717972810.47698975</v>
      </c>
    </row>
    <row r="20" spans="1:5" s="53" customFormat="1" ht="18" customHeight="1" x14ac:dyDescent="0.35">
      <c r="A20" s="43">
        <v>2027</v>
      </c>
      <c r="B20" s="44">
        <v>109941622507.42799</v>
      </c>
      <c r="C20" s="45">
        <v>4.202157098681103E-2</v>
      </c>
      <c r="D20" s="46">
        <v>5.8490408825768725E-3</v>
      </c>
      <c r="E20" s="47">
        <v>639313672.93299866</v>
      </c>
    </row>
    <row r="21" spans="1:5" s="53" customFormat="1" ht="18" customHeight="1" x14ac:dyDescent="0.35">
      <c r="A21" s="43">
        <v>2028</v>
      </c>
      <c r="B21" s="44">
        <v>115383057610.909</v>
      </c>
      <c r="C21" s="45">
        <v>4.9493858462143159E-2</v>
      </c>
      <c r="D21" s="46">
        <v>6.681136851718783E-3</v>
      </c>
      <c r="E21" s="47">
        <v>765773758.98699951</v>
      </c>
    </row>
    <row r="22" spans="1:5" s="53" customFormat="1" ht="18" customHeight="1" x14ac:dyDescent="0.35">
      <c r="A22" s="43">
        <v>2029</v>
      </c>
      <c r="B22" s="44">
        <v>120502720841.787</v>
      </c>
      <c r="C22" s="45">
        <v>4.4371013707596108E-2</v>
      </c>
      <c r="D22" s="46">
        <v>3.8122839081673465E-3</v>
      </c>
      <c r="E22" s="47">
        <v>457645907.42700195</v>
      </c>
    </row>
    <row r="23" spans="1:5" s="53" customFormat="1" ht="18" customHeight="1" x14ac:dyDescent="0.35">
      <c r="A23" s="43">
        <v>2030</v>
      </c>
      <c r="B23" s="44">
        <v>126153057939.29999</v>
      </c>
      <c r="C23" s="45">
        <v>4.6889705543923244E-2</v>
      </c>
      <c r="D23" s="46">
        <v>1.1150918735551851E-3</v>
      </c>
      <c r="E23" s="47">
        <v>140515561.97099304</v>
      </c>
    </row>
    <row r="24" spans="1:5" s="53" customFormat="1" ht="18" customHeight="1" x14ac:dyDescent="0.35">
      <c r="A24" s="43">
        <v>2031</v>
      </c>
      <c r="B24" s="44">
        <v>131640596706.30199</v>
      </c>
      <c r="C24" s="45">
        <v>4.3499054693088679E-2</v>
      </c>
      <c r="D24" s="46">
        <v>-9.4200220682238989E-4</v>
      </c>
      <c r="E24" s="47">
        <v>-124122656.42102051</v>
      </c>
    </row>
    <row r="25" spans="1:5" ht="21.75" customHeight="1" x14ac:dyDescent="0.35">
      <c r="A25" s="25" t="s">
        <v>4</v>
      </c>
      <c r="B25" s="31"/>
      <c r="C25" s="5"/>
      <c r="D25" s="5"/>
    </row>
    <row r="26" spans="1:5" ht="21.75" customHeight="1" x14ac:dyDescent="0.35">
      <c r="A26" s="120" t="s">
        <v>139</v>
      </c>
      <c r="B26" s="31"/>
      <c r="C26" s="5"/>
      <c r="D26" s="5"/>
    </row>
    <row r="27" spans="1:5" ht="21.75" customHeight="1" x14ac:dyDescent="0.35">
      <c r="A27" s="118" t="s">
        <v>204</v>
      </c>
      <c r="B27" s="3"/>
      <c r="C27" s="3"/>
    </row>
    <row r="28" spans="1:5" ht="21.75" customHeight="1" x14ac:dyDescent="0.35">
      <c r="A28" s="118" t="s">
        <v>203</v>
      </c>
      <c r="B28" s="3"/>
      <c r="C28" s="3"/>
    </row>
    <row r="29" spans="1:5" ht="21.75" customHeight="1" x14ac:dyDescent="0.35">
      <c r="A29" s="118"/>
    </row>
    <row r="30" spans="1:5" ht="21.75" customHeight="1" x14ac:dyDescent="0.35">
      <c r="A30" s="238" t="str">
        <f>Headings!F6</f>
        <v>Page 6</v>
      </c>
      <c r="B30" s="241"/>
      <c r="C30" s="241"/>
      <c r="D30" s="241"/>
      <c r="E30" s="240"/>
    </row>
    <row r="32" spans="1:5" ht="21.75" customHeight="1" x14ac:dyDescent="0.35">
      <c r="A32" s="164"/>
    </row>
    <row r="34" spans="1:2" ht="21.75" customHeight="1" x14ac:dyDescent="0.35">
      <c r="B34" s="7"/>
    </row>
    <row r="35" spans="1:2" ht="21.75" customHeight="1" x14ac:dyDescent="0.35">
      <c r="B35" s="7"/>
    </row>
    <row r="36" spans="1:2" ht="21.75" customHeight="1" x14ac:dyDescent="0.35">
      <c r="A36" s="6"/>
      <c r="B36" s="7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  <row r="40" spans="1:2" ht="21.75" customHeight="1" x14ac:dyDescent="0.35">
      <c r="A40" s="6"/>
      <c r="B40" s="6"/>
    </row>
  </sheetData>
  <mergeCells count="3">
    <mergeCell ref="A2:E2"/>
    <mergeCell ref="A1:E1"/>
    <mergeCell ref="A30:E30"/>
  </mergeCells>
  <phoneticPr fontId="4"/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E39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" customWidth="1"/>
    <col min="2" max="2" width="20.7265625" style="2" customWidth="1"/>
    <col min="3" max="3" width="10.7265625" style="2" customWidth="1"/>
    <col min="4" max="5" width="17.7265625" style="19" customWidth="1"/>
    <col min="6" max="16384" width="10.7265625" style="19"/>
  </cols>
  <sheetData>
    <row r="1" spans="1:5" ht="23.4" x14ac:dyDescent="0.35">
      <c r="A1" s="239" t="str">
        <f>Headings!E7</f>
        <v>August 2022 Local and Option Sales Tax Forecast</v>
      </c>
      <c r="B1" s="240"/>
      <c r="C1" s="240"/>
      <c r="D1" s="240"/>
      <c r="E1" s="240"/>
    </row>
    <row r="2" spans="1:5" ht="21.75" customHeight="1" x14ac:dyDescent="0.35">
      <c r="A2" s="239" t="s">
        <v>85</v>
      </c>
      <c r="B2" s="240"/>
      <c r="C2" s="240"/>
      <c r="D2" s="240"/>
      <c r="E2" s="240"/>
    </row>
    <row r="4" spans="1:5" ht="66" customHeight="1" x14ac:dyDescent="0.35">
      <c r="A4" s="21" t="s">
        <v>108</v>
      </c>
      <c r="B4" s="32" t="s">
        <v>81</v>
      </c>
      <c r="C4" s="32" t="s">
        <v>27</v>
      </c>
      <c r="D4" s="24" t="str">
        <f>Headings!E51</f>
        <v>% Change from July 2022 Forecast</v>
      </c>
      <c r="E4" s="35" t="str">
        <f>Headings!F51</f>
        <v>% Change from July 2022 Forecast</v>
      </c>
    </row>
    <row r="5" spans="1:5" s="53" customFormat="1" ht="18" customHeight="1" x14ac:dyDescent="0.35">
      <c r="A5" s="38">
        <v>2013</v>
      </c>
      <c r="B5" s="39">
        <v>89323495.415051565</v>
      </c>
      <c r="C5" s="82" t="s">
        <v>79</v>
      </c>
      <c r="D5" s="51">
        <v>0</v>
      </c>
      <c r="E5" s="42">
        <v>0</v>
      </c>
    </row>
    <row r="6" spans="1:5" s="53" customFormat="1" ht="18" customHeight="1" x14ac:dyDescent="0.35">
      <c r="A6" s="43">
        <v>2014</v>
      </c>
      <c r="B6" s="44">
        <v>96310935</v>
      </c>
      <c r="C6" s="45">
        <v>7.8226222031286596E-2</v>
      </c>
      <c r="D6" s="46">
        <v>0</v>
      </c>
      <c r="E6" s="47">
        <v>0</v>
      </c>
    </row>
    <row r="7" spans="1:5" s="53" customFormat="1" ht="18" customHeight="1" x14ac:dyDescent="0.35">
      <c r="A7" s="43">
        <v>2015</v>
      </c>
      <c r="B7" s="44">
        <v>104719894.34955275</v>
      </c>
      <c r="C7" s="45">
        <v>8.7310535917367593E-2</v>
      </c>
      <c r="D7" s="46">
        <v>0</v>
      </c>
      <c r="E7" s="47">
        <v>0</v>
      </c>
    </row>
    <row r="8" spans="1:5" s="53" customFormat="1" ht="18" customHeight="1" x14ac:dyDescent="0.35">
      <c r="A8" s="43">
        <v>2016</v>
      </c>
      <c r="B8" s="44">
        <v>112704885.56955276</v>
      </c>
      <c r="C8" s="45">
        <v>7.6250948013242725E-2</v>
      </c>
      <c r="D8" s="46">
        <v>0</v>
      </c>
      <c r="E8" s="47">
        <v>0</v>
      </c>
    </row>
    <row r="9" spans="1:5" s="53" customFormat="1" ht="18" customHeight="1" x14ac:dyDescent="0.35">
      <c r="A9" s="43">
        <v>2017</v>
      </c>
      <c r="B9" s="44">
        <v>118621545.57999998</v>
      </c>
      <c r="C9" s="45">
        <v>5.2496925759229152E-2</v>
      </c>
      <c r="D9" s="46">
        <v>0</v>
      </c>
      <c r="E9" s="47">
        <v>0</v>
      </c>
    </row>
    <row r="10" spans="1:5" s="53" customFormat="1" ht="18" customHeight="1" x14ac:dyDescent="0.35">
      <c r="A10" s="43">
        <v>2018</v>
      </c>
      <c r="B10" s="44">
        <v>131938848.67999999</v>
      </c>
      <c r="C10" s="45">
        <v>0.11226715210027871</v>
      </c>
      <c r="D10" s="46">
        <v>0</v>
      </c>
      <c r="E10" s="47">
        <v>0</v>
      </c>
    </row>
    <row r="11" spans="1:5" s="53" customFormat="1" ht="18" customHeight="1" x14ac:dyDescent="0.35">
      <c r="A11" s="43">
        <v>2019</v>
      </c>
      <c r="B11" s="44">
        <v>137639197.35000002</v>
      </c>
      <c r="C11" s="45">
        <v>4.3204474853539621E-2</v>
      </c>
      <c r="D11" s="46">
        <v>0</v>
      </c>
      <c r="E11" s="47">
        <v>0</v>
      </c>
    </row>
    <row r="12" spans="1:5" s="53" customFormat="1" ht="18" customHeight="1" x14ac:dyDescent="0.35">
      <c r="A12" s="43">
        <v>2020</v>
      </c>
      <c r="B12" s="44">
        <v>132079219.92000002</v>
      </c>
      <c r="C12" s="45">
        <v>-4.0395305531037429E-2</v>
      </c>
      <c r="D12" s="46">
        <v>0</v>
      </c>
      <c r="E12" s="47">
        <v>0</v>
      </c>
    </row>
    <row r="13" spans="1:5" s="53" customFormat="1" ht="18" customHeight="1" thickBot="1" x14ac:dyDescent="0.4">
      <c r="A13" s="48">
        <v>2021</v>
      </c>
      <c r="B13" s="49">
        <v>155146049.66999999</v>
      </c>
      <c r="C13" s="50">
        <v>0.17464389753340059</v>
      </c>
      <c r="D13" s="55">
        <v>0</v>
      </c>
      <c r="E13" s="77">
        <v>0</v>
      </c>
    </row>
    <row r="14" spans="1:5" s="53" customFormat="1" ht="18" customHeight="1" thickTop="1" x14ac:dyDescent="0.35">
      <c r="A14" s="43">
        <v>2022</v>
      </c>
      <c r="B14" s="44">
        <v>165814426.55387139</v>
      </c>
      <c r="C14" s="45">
        <v>6.8763445196080353E-2</v>
      </c>
      <c r="D14" s="46">
        <v>5.1682540770543461E-3</v>
      </c>
      <c r="E14" s="47">
        <v>852564.81449303031</v>
      </c>
    </row>
    <row r="15" spans="1:5" s="53" customFormat="1" ht="18" customHeight="1" x14ac:dyDescent="0.35">
      <c r="A15" s="43">
        <v>2023</v>
      </c>
      <c r="B15" s="44">
        <v>168715268.41514015</v>
      </c>
      <c r="C15" s="45">
        <v>1.7494508297963396E-2</v>
      </c>
      <c r="D15" s="46">
        <v>1.3742885474810063E-3</v>
      </c>
      <c r="E15" s="47">
        <v>231545.25118118525</v>
      </c>
    </row>
    <row r="16" spans="1:5" s="53" customFormat="1" ht="18" customHeight="1" x14ac:dyDescent="0.35">
      <c r="A16" s="43">
        <v>2024</v>
      </c>
      <c r="B16" s="44">
        <v>175582886.89198837</v>
      </c>
      <c r="C16" s="45">
        <v>4.0705376231567669E-2</v>
      </c>
      <c r="D16" s="46">
        <v>1.1990727492607878E-3</v>
      </c>
      <c r="E16" s="47">
        <v>210284.50848501921</v>
      </c>
    </row>
    <row r="17" spans="1:5" s="53" customFormat="1" ht="18" customHeight="1" x14ac:dyDescent="0.35">
      <c r="A17" s="43">
        <v>2025</v>
      </c>
      <c r="B17" s="44">
        <v>182684389.17888382</v>
      </c>
      <c r="C17" s="45">
        <v>4.044529858575574E-2</v>
      </c>
      <c r="D17" s="46">
        <v>4.2922098526136931E-3</v>
      </c>
      <c r="E17" s="47">
        <v>780768.51284885406</v>
      </c>
    </row>
    <row r="18" spans="1:5" s="53" customFormat="1" ht="18" customHeight="1" x14ac:dyDescent="0.35">
      <c r="A18" s="43">
        <v>2026</v>
      </c>
      <c r="B18" s="44">
        <v>183583429.17535284</v>
      </c>
      <c r="C18" s="45">
        <v>4.9212743382724966E-3</v>
      </c>
      <c r="D18" s="46">
        <v>7.1494511957979068E-3</v>
      </c>
      <c r="E18" s="47">
        <v>1303203.576875329</v>
      </c>
    </row>
    <row r="19" spans="1:5" s="53" customFormat="1" ht="18" customHeight="1" x14ac:dyDescent="0.35">
      <c r="A19" s="43">
        <v>2027</v>
      </c>
      <c r="B19" s="44">
        <v>188503194.80600011</v>
      </c>
      <c r="C19" s="45">
        <v>2.6798527801483063E-2</v>
      </c>
      <c r="D19" s="46">
        <v>6.1941444436837134E-3</v>
      </c>
      <c r="E19" s="47">
        <v>1160428.1571025848</v>
      </c>
    </row>
    <row r="20" spans="1:5" s="53" customFormat="1" ht="18" customHeight="1" x14ac:dyDescent="0.35">
      <c r="A20" s="43">
        <v>2028</v>
      </c>
      <c r="B20" s="44">
        <v>193029328.57554621</v>
      </c>
      <c r="C20" s="45">
        <v>2.4010912781633253E-2</v>
      </c>
      <c r="D20" s="46">
        <v>7.2530393231662327E-3</v>
      </c>
      <c r="E20" s="47">
        <v>1389967.8194305599</v>
      </c>
    </row>
    <row r="21" spans="1:5" s="53" customFormat="1" ht="18" customHeight="1" x14ac:dyDescent="0.35">
      <c r="A21" s="43">
        <v>2029</v>
      </c>
      <c r="B21" s="44">
        <v>201541946.10367927</v>
      </c>
      <c r="C21" s="45">
        <v>4.4100125048103678E-2</v>
      </c>
      <c r="D21" s="46">
        <v>4.1386823816782492E-3</v>
      </c>
      <c r="E21" s="47">
        <v>830680.18008232117</v>
      </c>
    </row>
    <row r="22" spans="1:5" s="53" customFormat="1" ht="18" customHeight="1" x14ac:dyDescent="0.35">
      <c r="A22" s="43">
        <v>2030</v>
      </c>
      <c r="B22" s="44">
        <v>210986960.55293244</v>
      </c>
      <c r="C22" s="45">
        <v>4.6863765245148459E-2</v>
      </c>
      <c r="D22" s="46">
        <v>1.2103149268913871E-3</v>
      </c>
      <c r="E22" s="47">
        <v>255051.9745247364</v>
      </c>
    </row>
    <row r="23" spans="1:5" s="53" customFormat="1" ht="18" customHeight="1" x14ac:dyDescent="0.35">
      <c r="A23" s="43">
        <v>2031</v>
      </c>
      <c r="B23" s="44">
        <v>220120709.1879673</v>
      </c>
      <c r="C23" s="45">
        <v>4.3290583508564184E-2</v>
      </c>
      <c r="D23" s="46">
        <v>-1.022468986445646E-3</v>
      </c>
      <c r="E23" s="47">
        <v>-225296.95757097006</v>
      </c>
    </row>
    <row r="24" spans="1:5" s="53" customFormat="1" ht="18" customHeight="1" x14ac:dyDescent="0.35">
      <c r="A24" s="25" t="s">
        <v>4</v>
      </c>
      <c r="B24" s="96"/>
      <c r="C24" s="45"/>
      <c r="D24" s="114"/>
      <c r="E24" s="115"/>
    </row>
    <row r="25" spans="1:5" ht="21.75" customHeight="1" x14ac:dyDescent="0.35">
      <c r="A25" s="30" t="s">
        <v>53</v>
      </c>
      <c r="B25" s="3"/>
      <c r="C25" s="3"/>
    </row>
    <row r="26" spans="1:5" s="29" customFormat="1" ht="21.75" customHeight="1" x14ac:dyDescent="0.35">
      <c r="A26" s="72" t="s">
        <v>147</v>
      </c>
      <c r="B26" s="30"/>
      <c r="C26" s="30"/>
    </row>
    <row r="27" spans="1:5" ht="21.75" customHeight="1" x14ac:dyDescent="0.35">
      <c r="A27" s="118" t="s">
        <v>218</v>
      </c>
      <c r="B27" s="3"/>
      <c r="C27" s="3"/>
      <c r="D27" s="108"/>
      <c r="E27" s="108"/>
    </row>
    <row r="28" spans="1:5" ht="21.75" customHeight="1" x14ac:dyDescent="0.35">
      <c r="A28" s="118" t="s">
        <v>206</v>
      </c>
      <c r="B28" s="3"/>
      <c r="C28" s="3"/>
      <c r="D28" s="108"/>
      <c r="E28" s="108"/>
    </row>
    <row r="29" spans="1:5" ht="21.75" customHeight="1" x14ac:dyDescent="0.35">
      <c r="A29" s="118"/>
    </row>
    <row r="30" spans="1:5" ht="21.75" customHeight="1" x14ac:dyDescent="0.35">
      <c r="A30" s="238" t="str">
        <f>Headings!F7</f>
        <v>Page 7</v>
      </c>
      <c r="B30" s="238"/>
      <c r="C30" s="238"/>
      <c r="D30" s="238"/>
      <c r="E30" s="238"/>
    </row>
    <row r="32" spans="1:5" ht="21.75" customHeight="1" x14ac:dyDescent="0.35">
      <c r="A32" s="164"/>
    </row>
    <row r="33" spans="1:2" ht="21.75" customHeight="1" x14ac:dyDescent="0.35">
      <c r="B33" s="7"/>
    </row>
    <row r="34" spans="1:2" ht="21.75" customHeight="1" x14ac:dyDescent="0.35">
      <c r="B34" s="7"/>
    </row>
    <row r="35" spans="1:2" ht="21.75" customHeight="1" x14ac:dyDescent="0.35">
      <c r="A35" s="6"/>
      <c r="B35" s="7"/>
    </row>
    <row r="36" spans="1:2" ht="21.75" customHeight="1" x14ac:dyDescent="0.35">
      <c r="A36" s="6"/>
      <c r="B36" s="6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</sheetData>
  <mergeCells count="3">
    <mergeCell ref="A2:E2"/>
    <mergeCell ref="A1:E1"/>
    <mergeCell ref="A30:E30"/>
  </mergeCells>
  <phoneticPr fontId="4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40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" customWidth="1"/>
    <col min="2" max="2" width="20.7265625" style="2" customWidth="1"/>
    <col min="3" max="3" width="10.7265625" style="2" customWidth="1"/>
    <col min="4" max="5" width="17.7265625" style="19" customWidth="1"/>
    <col min="6" max="16384" width="10.7265625" style="19"/>
  </cols>
  <sheetData>
    <row r="1" spans="1:5" ht="23.4" x14ac:dyDescent="0.35">
      <c r="A1" s="239" t="str">
        <f>Headings!E8</f>
        <v>August 2022 Metro Transit Sales Tax Forecast</v>
      </c>
      <c r="B1" s="240"/>
      <c r="C1" s="240"/>
      <c r="D1" s="240"/>
      <c r="E1" s="240"/>
    </row>
    <row r="2" spans="1:5" ht="21.75" customHeight="1" x14ac:dyDescent="0.35">
      <c r="A2" s="239" t="s">
        <v>85</v>
      </c>
      <c r="B2" s="240"/>
      <c r="C2" s="240"/>
      <c r="D2" s="240"/>
      <c r="E2" s="240"/>
    </row>
    <row r="4" spans="1:5" ht="66" customHeight="1" x14ac:dyDescent="0.35">
      <c r="A4" s="21" t="s">
        <v>108</v>
      </c>
      <c r="B4" s="32" t="s">
        <v>81</v>
      </c>
      <c r="C4" s="32" t="s">
        <v>27</v>
      </c>
      <c r="D4" s="24" t="str">
        <f>Headings!E51</f>
        <v>% Change from July 2022 Forecast</v>
      </c>
      <c r="E4" s="35" t="str">
        <f>Headings!F51</f>
        <v>% Change from July 2022 Forecast</v>
      </c>
    </row>
    <row r="5" spans="1:5" s="53" customFormat="1" ht="18" customHeight="1" x14ac:dyDescent="0.35">
      <c r="A5" s="38">
        <v>2012</v>
      </c>
      <c r="B5" s="39">
        <v>412549491.71823603</v>
      </c>
      <c r="C5" s="74" t="s">
        <v>79</v>
      </c>
      <c r="D5" s="51">
        <v>0</v>
      </c>
      <c r="E5" s="42">
        <v>0</v>
      </c>
    </row>
    <row r="6" spans="1:5" s="53" customFormat="1" ht="18" customHeight="1" x14ac:dyDescent="0.35">
      <c r="A6" s="43">
        <v>2013</v>
      </c>
      <c r="B6" s="44">
        <v>442835694.9931376</v>
      </c>
      <c r="C6" s="46">
        <v>7.3412290847243433E-2</v>
      </c>
      <c r="D6" s="46">
        <v>0</v>
      </c>
      <c r="E6" s="47">
        <v>0</v>
      </c>
    </row>
    <row r="7" spans="1:5" s="53" customFormat="1" ht="18" customHeight="1" x14ac:dyDescent="0.35">
      <c r="A7" s="43">
        <v>2014</v>
      </c>
      <c r="B7" s="44">
        <v>479433577.19999999</v>
      </c>
      <c r="C7" s="45">
        <v>8.2644381698791403E-2</v>
      </c>
      <c r="D7" s="46">
        <v>0</v>
      </c>
      <c r="E7" s="47">
        <v>0</v>
      </c>
    </row>
    <row r="8" spans="1:5" s="53" customFormat="1" ht="18" customHeight="1" x14ac:dyDescent="0.35">
      <c r="A8" s="43">
        <v>2015</v>
      </c>
      <c r="B8" s="44">
        <v>526663507.63999999</v>
      </c>
      <c r="C8" s="45">
        <v>9.8511937181858356E-2</v>
      </c>
      <c r="D8" s="46">
        <v>0</v>
      </c>
      <c r="E8" s="47">
        <v>0</v>
      </c>
    </row>
    <row r="9" spans="1:5" s="53" customFormat="1" ht="18" customHeight="1" x14ac:dyDescent="0.35">
      <c r="A9" s="43">
        <v>2016</v>
      </c>
      <c r="B9" s="44">
        <v>566774755.12</v>
      </c>
      <c r="C9" s="45">
        <v>7.6161053306579296E-2</v>
      </c>
      <c r="D9" s="46">
        <v>0</v>
      </c>
      <c r="E9" s="47">
        <v>0</v>
      </c>
    </row>
    <row r="10" spans="1:5" s="53" customFormat="1" ht="18" customHeight="1" x14ac:dyDescent="0.35">
      <c r="A10" s="43">
        <v>2017</v>
      </c>
      <c r="B10" s="44">
        <v>590585094.28999996</v>
      </c>
      <c r="C10" s="45">
        <v>4.2010232380513823E-2</v>
      </c>
      <c r="D10" s="46">
        <v>0</v>
      </c>
      <c r="E10" s="47">
        <v>0</v>
      </c>
    </row>
    <row r="11" spans="1:5" s="53" customFormat="1" ht="18" customHeight="1" x14ac:dyDescent="0.35">
      <c r="A11" s="43">
        <v>2018</v>
      </c>
      <c r="B11" s="44">
        <v>651379306.70000005</v>
      </c>
      <c r="C11" s="45">
        <v>0.10293895494109395</v>
      </c>
      <c r="D11" s="46">
        <v>0</v>
      </c>
      <c r="E11" s="47">
        <v>0</v>
      </c>
    </row>
    <row r="12" spans="1:5" s="53" customFormat="1" ht="18" customHeight="1" x14ac:dyDescent="0.35">
      <c r="A12" s="43">
        <v>2019</v>
      </c>
      <c r="B12" s="44">
        <v>684963000.96000004</v>
      </c>
      <c r="C12" s="45">
        <v>5.155781572205731E-2</v>
      </c>
      <c r="D12" s="46">
        <v>0</v>
      </c>
      <c r="E12" s="47">
        <v>0</v>
      </c>
    </row>
    <row r="13" spans="1:5" s="53" customFormat="1" ht="18" customHeight="1" x14ac:dyDescent="0.35">
      <c r="A13" s="43">
        <v>2020</v>
      </c>
      <c r="B13" s="44">
        <v>636716490.36999989</v>
      </c>
      <c r="C13" s="45">
        <v>-7.0436666684742022E-2</v>
      </c>
      <c r="D13" s="46">
        <v>0</v>
      </c>
      <c r="E13" s="47">
        <v>0</v>
      </c>
    </row>
    <row r="14" spans="1:5" s="53" customFormat="1" ht="18" customHeight="1" thickBot="1" x14ac:dyDescent="0.4">
      <c r="A14" s="48">
        <v>2021</v>
      </c>
      <c r="B14" s="49">
        <v>749253080</v>
      </c>
      <c r="C14" s="50">
        <v>0.17674520973157826</v>
      </c>
      <c r="D14" s="55">
        <v>0</v>
      </c>
      <c r="E14" s="77">
        <v>0</v>
      </c>
    </row>
    <row r="15" spans="1:5" s="53" customFormat="1" ht="18" customHeight="1" thickTop="1" x14ac:dyDescent="0.35">
      <c r="A15" s="43">
        <v>2022</v>
      </c>
      <c r="B15" s="44">
        <v>797749145.97211552</v>
      </c>
      <c r="C15" s="45">
        <v>6.4725881369904537E-2</v>
      </c>
      <c r="D15" s="46">
        <v>5.1721613091564311E-3</v>
      </c>
      <c r="E15" s="47">
        <v>4104856.2883354425</v>
      </c>
    </row>
    <row r="16" spans="1:5" s="53" customFormat="1" ht="18" customHeight="1" x14ac:dyDescent="0.35">
      <c r="A16" s="43">
        <v>2023</v>
      </c>
      <c r="B16" s="44">
        <v>826937001.31978357</v>
      </c>
      <c r="C16" s="45">
        <v>3.6587761322013801E-2</v>
      </c>
      <c r="D16" s="46">
        <v>1.3752870602479206E-3</v>
      </c>
      <c r="E16" s="47">
        <v>1135713.825027585</v>
      </c>
    </row>
    <row r="17" spans="1:5" s="53" customFormat="1" ht="18" customHeight="1" x14ac:dyDescent="0.35">
      <c r="A17" s="43">
        <v>2024</v>
      </c>
      <c r="B17" s="44">
        <v>864675577.70691943</v>
      </c>
      <c r="C17" s="45">
        <v>4.5636579723613124E-2</v>
      </c>
      <c r="D17" s="46">
        <v>1.1999057864515716E-3</v>
      </c>
      <c r="E17" s="47">
        <v>1036285.7837854624</v>
      </c>
    </row>
    <row r="18" spans="1:5" s="53" customFormat="1" ht="18" customHeight="1" x14ac:dyDescent="0.35">
      <c r="A18" s="43">
        <v>2025</v>
      </c>
      <c r="B18" s="44">
        <v>903929103.58390319</v>
      </c>
      <c r="C18" s="45">
        <v>4.5396824993117368E-2</v>
      </c>
      <c r="D18" s="46">
        <v>4.2950711247082829E-3</v>
      </c>
      <c r="E18" s="47">
        <v>3865835.7520750761</v>
      </c>
    </row>
    <row r="19" spans="1:5" s="53" customFormat="1" ht="18" customHeight="1" x14ac:dyDescent="0.35">
      <c r="A19" s="43">
        <v>2026</v>
      </c>
      <c r="B19" s="44">
        <v>947623699.14616013</v>
      </c>
      <c r="C19" s="45">
        <v>4.8338520564296772E-2</v>
      </c>
      <c r="D19" s="46">
        <v>6.8559048060234939E-3</v>
      </c>
      <c r="E19" s="47">
        <v>6452579.601774931</v>
      </c>
    </row>
    <row r="20" spans="1:5" s="53" customFormat="1" ht="18" customHeight="1" x14ac:dyDescent="0.35">
      <c r="A20" s="43">
        <v>2027</v>
      </c>
      <c r="B20" s="44">
        <v>987469548.63120711</v>
      </c>
      <c r="C20" s="45">
        <v>4.2048177479045101E-2</v>
      </c>
      <c r="D20" s="46">
        <v>5.8526156397400442E-3</v>
      </c>
      <c r="E20" s="47">
        <v>5745652.6276569366</v>
      </c>
    </row>
    <row r="21" spans="1:5" s="53" customFormat="1" ht="18" customHeight="1" x14ac:dyDescent="0.35">
      <c r="A21" s="43">
        <v>2028</v>
      </c>
      <c r="B21" s="44">
        <v>1036372923.0219135</v>
      </c>
      <c r="C21" s="45">
        <v>4.9523931607303062E-2</v>
      </c>
      <c r="D21" s="46">
        <v>6.6850307013017751E-3</v>
      </c>
      <c r="E21" s="47">
        <v>6882177.2422430515</v>
      </c>
    </row>
    <row r="22" spans="1:5" s="53" customFormat="1" ht="18" customHeight="1" x14ac:dyDescent="0.35">
      <c r="A22" s="43">
        <v>2029</v>
      </c>
      <c r="B22" s="44">
        <v>1082384462.803725</v>
      </c>
      <c r="C22" s="45">
        <v>4.4396701959028784E-2</v>
      </c>
      <c r="D22" s="46">
        <v>3.8144052387860672E-3</v>
      </c>
      <c r="E22" s="47">
        <v>4112964.4521460533</v>
      </c>
    </row>
    <row r="23" spans="1:5" s="53" customFormat="1" ht="18" customHeight="1" x14ac:dyDescent="0.35">
      <c r="A23" s="43">
        <v>2030</v>
      </c>
      <c r="B23" s="44">
        <v>1133165285.3732357</v>
      </c>
      <c r="C23" s="45">
        <v>4.6915697993272998E-2</v>
      </c>
      <c r="D23" s="46">
        <v>1.1156829625924569E-3</v>
      </c>
      <c r="E23" s="47">
        <v>1262844.2688570023</v>
      </c>
    </row>
    <row r="24" spans="1:5" s="53" customFormat="1" ht="18" customHeight="1" x14ac:dyDescent="0.35">
      <c r="A24" s="43">
        <v>2031</v>
      </c>
      <c r="B24" s="44">
        <v>1182483003.5308113</v>
      </c>
      <c r="C24" s="45">
        <v>4.3522087019575162E-2</v>
      </c>
      <c r="D24" s="46">
        <v>-9.4247973472916247E-4</v>
      </c>
      <c r="E24" s="47">
        <v>-1115517.6202402115</v>
      </c>
    </row>
    <row r="25" spans="1:5" ht="21.75" customHeight="1" x14ac:dyDescent="0.35">
      <c r="A25" s="25" t="s">
        <v>4</v>
      </c>
      <c r="B25" s="3"/>
      <c r="C25" s="3"/>
    </row>
    <row r="26" spans="1:5" ht="21.75" customHeight="1" x14ac:dyDescent="0.35">
      <c r="A26" s="26" t="s">
        <v>30</v>
      </c>
      <c r="B26" s="3"/>
      <c r="C26" s="3"/>
    </row>
    <row r="27" spans="1:5" ht="21.75" customHeight="1" x14ac:dyDescent="0.35">
      <c r="A27" s="30" t="s">
        <v>173</v>
      </c>
      <c r="B27" s="3"/>
      <c r="C27" s="3"/>
    </row>
    <row r="28" spans="1:5" ht="21.75" customHeight="1" x14ac:dyDescent="0.35">
      <c r="A28" s="118" t="s">
        <v>223</v>
      </c>
      <c r="B28" s="3"/>
      <c r="C28" s="3"/>
    </row>
    <row r="29" spans="1:5" ht="21.75" customHeight="1" x14ac:dyDescent="0.35">
      <c r="A29" s="118"/>
      <c r="B29" s="135"/>
    </row>
    <row r="30" spans="1:5" ht="21.75" customHeight="1" x14ac:dyDescent="0.35">
      <c r="A30" s="238" t="str">
        <f>Headings!F8</f>
        <v>Page 8</v>
      </c>
      <c r="B30" s="241"/>
      <c r="C30" s="241"/>
      <c r="D30" s="241"/>
      <c r="E30" s="240"/>
    </row>
    <row r="31" spans="1:5" ht="21.75" customHeight="1" x14ac:dyDescent="0.35">
      <c r="A31" s="3"/>
      <c r="B31" s="3"/>
      <c r="C31" s="3"/>
    </row>
    <row r="32" spans="1:5" ht="21.75" customHeight="1" x14ac:dyDescent="0.35">
      <c r="A32" s="164"/>
    </row>
    <row r="34" spans="1:2" ht="21.75" customHeight="1" x14ac:dyDescent="0.35">
      <c r="A34" s="118"/>
      <c r="B34" s="7"/>
    </row>
    <row r="35" spans="1:2" ht="21.75" customHeight="1" x14ac:dyDescent="0.35">
      <c r="B35" s="7"/>
    </row>
    <row r="36" spans="1:2" ht="21.75" customHeight="1" x14ac:dyDescent="0.35">
      <c r="A36" s="6"/>
      <c r="B36" s="7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  <row r="40" spans="1:2" ht="21.75" customHeight="1" x14ac:dyDescent="0.35">
      <c r="A40" s="6"/>
      <c r="B40" s="6"/>
    </row>
  </sheetData>
  <mergeCells count="3">
    <mergeCell ref="A1:E1"/>
    <mergeCell ref="A2:E2"/>
    <mergeCell ref="A30:E30"/>
  </mergeCells>
  <phoneticPr fontId="4"/>
  <pageMargins left="0.75" right="0.75" top="1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E40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" customWidth="1"/>
    <col min="2" max="2" width="20.7265625" style="2" customWidth="1"/>
    <col min="3" max="3" width="10.7265625" style="2" customWidth="1"/>
    <col min="4" max="5" width="17.7265625" style="19" customWidth="1"/>
    <col min="6" max="16384" width="10.7265625" style="19"/>
  </cols>
  <sheetData>
    <row r="1" spans="1:5" ht="23.4" x14ac:dyDescent="0.35">
      <c r="A1" s="239" t="str">
        <f>Headings!E9</f>
        <v>August 2022 Mental Health Sales Tax Forecast</v>
      </c>
      <c r="B1" s="240"/>
      <c r="C1" s="240"/>
      <c r="D1" s="240"/>
      <c r="E1" s="240"/>
    </row>
    <row r="2" spans="1:5" ht="21.75" customHeight="1" x14ac:dyDescent="0.35">
      <c r="A2" s="239" t="s">
        <v>85</v>
      </c>
      <c r="B2" s="240"/>
      <c r="C2" s="240"/>
      <c r="D2" s="240"/>
      <c r="E2" s="240"/>
    </row>
    <row r="4" spans="1:5" ht="66" customHeight="1" x14ac:dyDescent="0.35">
      <c r="A4" s="21" t="s">
        <v>108</v>
      </c>
      <c r="B4" s="32" t="s">
        <v>81</v>
      </c>
      <c r="C4" s="32" t="s">
        <v>27</v>
      </c>
      <c r="D4" s="24" t="str">
        <f>Headings!E51</f>
        <v>% Change from July 2022 Forecast</v>
      </c>
      <c r="E4" s="35" t="str">
        <f>Headings!F51</f>
        <v>% Change from July 2022 Forecast</v>
      </c>
    </row>
    <row r="5" spans="1:5" ht="18" customHeight="1" x14ac:dyDescent="0.35">
      <c r="A5" s="38">
        <v>2012</v>
      </c>
      <c r="B5" s="39">
        <v>45000360</v>
      </c>
      <c r="C5" s="74" t="s">
        <v>79</v>
      </c>
      <c r="D5" s="51">
        <v>0</v>
      </c>
      <c r="E5" s="42">
        <v>0</v>
      </c>
    </row>
    <row r="6" spans="1:5" ht="18" customHeight="1" x14ac:dyDescent="0.35">
      <c r="A6" s="43">
        <v>2013</v>
      </c>
      <c r="B6" s="44">
        <v>48298262.639202163</v>
      </c>
      <c r="C6" s="46">
        <v>7.3286139026491393E-2</v>
      </c>
      <c r="D6" s="46">
        <v>0</v>
      </c>
      <c r="E6" s="47">
        <v>0</v>
      </c>
    </row>
    <row r="7" spans="1:5" ht="18" customHeight="1" x14ac:dyDescent="0.35">
      <c r="A7" s="43">
        <v>2014</v>
      </c>
      <c r="B7" s="44">
        <v>52288413.001330756</v>
      </c>
      <c r="C7" s="45">
        <v>8.2614780410132482E-2</v>
      </c>
      <c r="D7" s="46">
        <v>0</v>
      </c>
      <c r="E7" s="47">
        <v>0</v>
      </c>
    </row>
    <row r="8" spans="1:5" ht="18" customHeight="1" x14ac:dyDescent="0.35">
      <c r="A8" s="43">
        <v>2015</v>
      </c>
      <c r="B8" s="44">
        <v>57487652.461434349</v>
      </c>
      <c r="C8" s="45">
        <v>9.9433873810078621E-2</v>
      </c>
      <c r="D8" s="46">
        <v>0</v>
      </c>
      <c r="E8" s="47">
        <v>0</v>
      </c>
    </row>
    <row r="9" spans="1:5" ht="18" customHeight="1" x14ac:dyDescent="0.35">
      <c r="A9" s="43">
        <v>2016</v>
      </c>
      <c r="B9" s="44">
        <v>61907549.661434352</v>
      </c>
      <c r="C9" s="45">
        <v>7.6884287507914761E-2</v>
      </c>
      <c r="D9" s="46">
        <v>0</v>
      </c>
      <c r="E9" s="47">
        <v>0</v>
      </c>
    </row>
    <row r="10" spans="1:5" ht="18" customHeight="1" x14ac:dyDescent="0.35">
      <c r="A10" s="43">
        <v>2017</v>
      </c>
      <c r="B10" s="44">
        <v>64979113.680000007</v>
      </c>
      <c r="C10" s="45">
        <v>4.9615338280447174E-2</v>
      </c>
      <c r="D10" s="46">
        <v>0</v>
      </c>
      <c r="E10" s="47">
        <v>0</v>
      </c>
    </row>
    <row r="11" spans="1:5" ht="18" customHeight="1" x14ac:dyDescent="0.35">
      <c r="A11" s="43">
        <v>2018</v>
      </c>
      <c r="B11" s="44">
        <v>71198451.760000005</v>
      </c>
      <c r="C11" s="45">
        <v>9.5712879535847728E-2</v>
      </c>
      <c r="D11" s="46">
        <v>0</v>
      </c>
      <c r="E11" s="47">
        <v>0</v>
      </c>
    </row>
    <row r="12" spans="1:5" ht="18" customHeight="1" x14ac:dyDescent="0.35">
      <c r="A12" s="43">
        <v>2019</v>
      </c>
      <c r="B12" s="44">
        <v>74773246.499999985</v>
      </c>
      <c r="C12" s="45">
        <v>5.0208883081476419E-2</v>
      </c>
      <c r="D12" s="46">
        <v>0</v>
      </c>
      <c r="E12" s="47">
        <v>0</v>
      </c>
    </row>
    <row r="13" spans="1:5" ht="18" customHeight="1" x14ac:dyDescent="0.35">
      <c r="A13" s="43">
        <v>2020</v>
      </c>
      <c r="B13" s="44">
        <v>70393210.150000006</v>
      </c>
      <c r="C13" s="45">
        <v>-5.8577586971564455E-2</v>
      </c>
      <c r="D13" s="46">
        <v>0</v>
      </c>
      <c r="E13" s="47">
        <v>0</v>
      </c>
    </row>
    <row r="14" spans="1:5" ht="18" customHeight="1" thickBot="1" x14ac:dyDescent="0.4">
      <c r="A14" s="48">
        <v>2021</v>
      </c>
      <c r="B14" s="49">
        <v>82602623.599999994</v>
      </c>
      <c r="C14" s="50">
        <v>0.17344589661393628</v>
      </c>
      <c r="D14" s="55">
        <v>0</v>
      </c>
      <c r="E14" s="77">
        <v>0</v>
      </c>
    </row>
    <row r="15" spans="1:5" ht="18" customHeight="1" thickTop="1" x14ac:dyDescent="0.35">
      <c r="A15" s="43">
        <v>2022</v>
      </c>
      <c r="B15" s="44">
        <v>86954656.910960585</v>
      </c>
      <c r="C15" s="45">
        <v>5.2686381149769979E-2</v>
      </c>
      <c r="D15" s="46">
        <v>5.1721613091564311E-3</v>
      </c>
      <c r="E15" s="47">
        <v>447429.33542855084</v>
      </c>
    </row>
    <row r="16" spans="1:5" ht="18" customHeight="1" x14ac:dyDescent="0.35">
      <c r="A16" s="43">
        <v>2023</v>
      </c>
      <c r="B16" s="44">
        <v>90136133.143856406</v>
      </c>
      <c r="C16" s="45">
        <v>3.6587761322013801E-2</v>
      </c>
      <c r="D16" s="46">
        <v>1.3752870602479206E-3</v>
      </c>
      <c r="E16" s="47">
        <v>123792.80692800879</v>
      </c>
    </row>
    <row r="17" spans="1:5" ht="18" customHeight="1" x14ac:dyDescent="0.35">
      <c r="A17" s="43">
        <v>2024</v>
      </c>
      <c r="B17" s="44">
        <v>94249637.970054224</v>
      </c>
      <c r="C17" s="45">
        <v>4.5636579723613124E-2</v>
      </c>
      <c r="D17" s="46">
        <v>1.1999057864515716E-3</v>
      </c>
      <c r="E17" s="47">
        <v>112955.15043261647</v>
      </c>
    </row>
    <row r="18" spans="1:5" s="99" customFormat="1" ht="18" customHeight="1" x14ac:dyDescent="0.35">
      <c r="A18" s="43">
        <v>2025</v>
      </c>
      <c r="B18" s="44">
        <v>98528272.29064545</v>
      </c>
      <c r="C18" s="45">
        <v>4.5396824993117368E-2</v>
      </c>
      <c r="D18" s="46">
        <v>4.2950711247082829E-3</v>
      </c>
      <c r="E18" s="47">
        <v>421376.09697619081</v>
      </c>
    </row>
    <row r="19" spans="1:5" s="134" customFormat="1" ht="18" customHeight="1" x14ac:dyDescent="0.35">
      <c r="A19" s="43">
        <v>2026</v>
      </c>
      <c r="B19" s="44">
        <v>103290983.20693146</v>
      </c>
      <c r="C19" s="45">
        <v>4.8338520564296772E-2</v>
      </c>
      <c r="D19" s="46">
        <v>6.8559048060234939E-3</v>
      </c>
      <c r="E19" s="47">
        <v>703331.17659346759</v>
      </c>
    </row>
    <row r="20" spans="1:5" s="154" customFormat="1" ht="18" customHeight="1" x14ac:dyDescent="0.35">
      <c r="A20" s="43">
        <v>2027</v>
      </c>
      <c r="B20" s="44">
        <v>107634180.80080158</v>
      </c>
      <c r="C20" s="45">
        <v>4.2048177479045101E-2</v>
      </c>
      <c r="D20" s="46">
        <v>5.8526156397400442E-3</v>
      </c>
      <c r="E20" s="47">
        <v>626276.1364146024</v>
      </c>
    </row>
    <row r="21" spans="1:5" s="156" customFormat="1" ht="18" customHeight="1" x14ac:dyDescent="0.35">
      <c r="A21" s="43">
        <v>2028</v>
      </c>
      <c r="B21" s="44">
        <v>112964648.60938857</v>
      </c>
      <c r="C21" s="45">
        <v>4.9523931607303062E-2</v>
      </c>
      <c r="D21" s="46">
        <v>6.6850307013017751E-3</v>
      </c>
      <c r="E21" s="47">
        <v>750157.31940449774</v>
      </c>
    </row>
    <row r="22" spans="1:5" s="167" customFormat="1" ht="18" customHeight="1" x14ac:dyDescent="0.35">
      <c r="A22" s="43">
        <v>2029</v>
      </c>
      <c r="B22" s="44">
        <v>117979906.44560602</v>
      </c>
      <c r="C22" s="45">
        <v>4.4396701959028784E-2</v>
      </c>
      <c r="D22" s="46">
        <v>3.8144052387860672E-3</v>
      </c>
      <c r="E22" s="47">
        <v>448313.12528391182</v>
      </c>
    </row>
    <row r="23" spans="1:5" s="170" customFormat="1" ht="18" customHeight="1" x14ac:dyDescent="0.35">
      <c r="A23" s="43">
        <v>2030</v>
      </c>
      <c r="B23" s="44">
        <v>123515016.10568269</v>
      </c>
      <c r="C23" s="45">
        <v>4.6915697993272998E-2</v>
      </c>
      <c r="D23" s="46">
        <v>1.1156829625924569E-3</v>
      </c>
      <c r="E23" s="47">
        <v>137650.02530540526</v>
      </c>
    </row>
    <row r="24" spans="1:5" s="170" customFormat="1" ht="18" customHeight="1" x14ac:dyDescent="0.35">
      <c r="A24" s="43">
        <v>2031</v>
      </c>
      <c r="B24" s="44">
        <v>128890647.38485843</v>
      </c>
      <c r="C24" s="45">
        <v>4.3522087019575162E-2</v>
      </c>
      <c r="D24" s="46">
        <v>-9.4247973472905144E-4</v>
      </c>
      <c r="E24" s="47">
        <v>-121591.42060618103</v>
      </c>
    </row>
    <row r="25" spans="1:5" ht="21.75" customHeight="1" x14ac:dyDescent="0.35">
      <c r="A25" s="25" t="s">
        <v>4</v>
      </c>
      <c r="B25" s="3"/>
      <c r="C25" s="3"/>
    </row>
    <row r="26" spans="1:5" ht="21.75" customHeight="1" x14ac:dyDescent="0.35">
      <c r="A26" s="26" t="s">
        <v>24</v>
      </c>
      <c r="B26" s="3"/>
      <c r="C26" s="3"/>
    </row>
    <row r="27" spans="1:5" ht="21.75" customHeight="1" x14ac:dyDescent="0.35">
      <c r="A27" s="72" t="s">
        <v>174</v>
      </c>
      <c r="B27" s="3"/>
      <c r="C27" s="3"/>
    </row>
    <row r="28" spans="1:5" ht="21.75" customHeight="1" x14ac:dyDescent="0.35">
      <c r="A28" s="118" t="s">
        <v>220</v>
      </c>
      <c r="B28" s="3"/>
      <c r="C28" s="3"/>
    </row>
    <row r="29" spans="1:5" ht="21.75" customHeight="1" x14ac:dyDescent="0.35">
      <c r="A29" s="118"/>
    </row>
    <row r="30" spans="1:5" ht="21.75" customHeight="1" x14ac:dyDescent="0.35">
      <c r="A30" s="238" t="str">
        <f>Headings!F9</f>
        <v>Page 9</v>
      </c>
      <c r="B30" s="241"/>
      <c r="C30" s="241"/>
      <c r="D30" s="241"/>
      <c r="E30" s="240"/>
    </row>
    <row r="31" spans="1:5" ht="21.75" customHeight="1" x14ac:dyDescent="0.35">
      <c r="A31" s="3"/>
      <c r="B31" s="3"/>
      <c r="C31" s="3"/>
    </row>
    <row r="34" spans="1:2" ht="21.75" customHeight="1" x14ac:dyDescent="0.35">
      <c r="B34" s="7"/>
    </row>
    <row r="35" spans="1:2" ht="21.75" customHeight="1" x14ac:dyDescent="0.35">
      <c r="B35" s="7"/>
    </row>
    <row r="36" spans="1:2" ht="21.75" customHeight="1" x14ac:dyDescent="0.35">
      <c r="A36" s="6"/>
      <c r="B36" s="7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  <row r="40" spans="1:2" ht="21.75" customHeight="1" x14ac:dyDescent="0.35">
      <c r="A40" s="6"/>
      <c r="B40" s="6"/>
    </row>
  </sheetData>
  <mergeCells count="3">
    <mergeCell ref="A30:E30"/>
    <mergeCell ref="A1:E1"/>
    <mergeCell ref="A2:E2"/>
  </mergeCells>
  <phoneticPr fontId="4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50</vt:i4>
      </vt:variant>
      <vt:variant>
        <vt:lpstr>Named Ranges</vt:lpstr>
      </vt:variant>
      <vt:variant>
        <vt:i4>49</vt:i4>
      </vt:variant>
    </vt:vector>
  </HeadingPairs>
  <TitlesOfParts>
    <vt:vector size="99" baseType="lpstr">
      <vt:lpstr>Contents</vt:lpstr>
      <vt:lpstr>Countywide AV</vt:lpstr>
      <vt:lpstr>Unincorporated AV</vt:lpstr>
      <vt:lpstr>Countywide NC</vt:lpstr>
      <vt:lpstr>Unincorporated NC</vt:lpstr>
      <vt:lpstr>Sales and Use Taxbase</vt:lpstr>
      <vt:lpstr>Local Sales Tax</vt:lpstr>
      <vt:lpstr>Transit Sales Tax</vt:lpstr>
      <vt:lpstr>Mental Health Sales Tax</vt:lpstr>
      <vt:lpstr>CJ Sales Tax</vt:lpstr>
      <vt:lpstr>Health Thru Housing Sales Tax</vt:lpstr>
      <vt:lpstr>Hotel Sales Tax</vt:lpstr>
      <vt:lpstr>Hotel Tax (HB 2015)</vt:lpstr>
      <vt:lpstr>Rental Car Sales Tax</vt:lpstr>
      <vt:lpstr>REET</vt:lpstr>
      <vt:lpstr>Investment Pool Nom</vt:lpstr>
      <vt:lpstr>Investment Pool Real</vt:lpstr>
      <vt:lpstr>CPI-U</vt:lpstr>
      <vt:lpstr>CPI-W</vt:lpstr>
      <vt:lpstr>Seattle CPI-U</vt:lpstr>
      <vt:lpstr>Seattle CPI-W</vt:lpstr>
      <vt:lpstr>COLA(new)</vt:lpstr>
      <vt:lpstr>Pharmaceuticals PPI</vt:lpstr>
      <vt:lpstr>Transportation CPI</vt:lpstr>
      <vt:lpstr>Retail Gas</vt:lpstr>
      <vt:lpstr>Diesel and Gas</vt:lpstr>
      <vt:lpstr>Docs</vt:lpstr>
      <vt:lpstr>Gambling</vt:lpstr>
      <vt:lpstr>E911</vt:lpstr>
      <vt:lpstr>Delinquencies</vt:lpstr>
      <vt:lpstr>CX</vt:lpstr>
      <vt:lpstr>DD-MH</vt:lpstr>
      <vt:lpstr>Veterans</vt:lpstr>
      <vt:lpstr>AFIS</vt:lpstr>
      <vt:lpstr>Parks</vt:lpstr>
      <vt:lpstr>VSHSL</vt:lpstr>
      <vt:lpstr>PSERN</vt:lpstr>
      <vt:lpstr>BSFK</vt:lpstr>
      <vt:lpstr>EMS</vt:lpstr>
      <vt:lpstr>CF</vt:lpstr>
      <vt:lpstr>CF(Alt)</vt:lpstr>
      <vt:lpstr>Roads</vt:lpstr>
      <vt:lpstr>Roads2</vt:lpstr>
      <vt:lpstr>Flood</vt:lpstr>
      <vt:lpstr>Marine</vt:lpstr>
      <vt:lpstr>Transit </vt:lpstr>
      <vt:lpstr>UTGO</vt:lpstr>
      <vt:lpstr>KC I+P Index</vt:lpstr>
      <vt:lpstr>Appendix</vt:lpstr>
      <vt:lpstr>Headings</vt:lpstr>
      <vt:lpstr>AFIS!Print_Area</vt:lpstr>
      <vt:lpstr>Appendix!Print_Area</vt:lpstr>
      <vt:lpstr>BSFK!Print_Area</vt:lpstr>
      <vt:lpstr>CF!Print_Area</vt:lpstr>
      <vt:lpstr>'CF(Alt)'!Print_Area</vt:lpstr>
      <vt:lpstr>'CJ Sales Tax'!Print_Area</vt:lpstr>
      <vt:lpstr>'COLA(new)'!Print_Area</vt:lpstr>
      <vt:lpstr>Contents!Print_Area</vt:lpstr>
      <vt:lpstr>'Countywide AV'!Print_Area</vt:lpstr>
      <vt:lpstr>'Countywide NC'!Print_Area</vt:lpstr>
      <vt:lpstr>'CPI-U'!Print_Area</vt:lpstr>
      <vt:lpstr>'CPI-W'!Print_Area</vt:lpstr>
      <vt:lpstr>CX!Print_Area</vt:lpstr>
      <vt:lpstr>'DD-MH'!Print_Area</vt:lpstr>
      <vt:lpstr>Delinquencies!Print_Area</vt:lpstr>
      <vt:lpstr>'Diesel and Gas'!Print_Area</vt:lpstr>
      <vt:lpstr>Docs!Print_Area</vt:lpstr>
      <vt:lpstr>'E911'!Print_Area</vt:lpstr>
      <vt:lpstr>EMS!Print_Area</vt:lpstr>
      <vt:lpstr>Flood!Print_Area</vt:lpstr>
      <vt:lpstr>Gambling!Print_Area</vt:lpstr>
      <vt:lpstr>'Health Thru Housing Sales Tax'!Print_Area</vt:lpstr>
      <vt:lpstr>'Hotel Sales Tax'!Print_Area</vt:lpstr>
      <vt:lpstr>'Hotel Tax (HB 2015)'!Print_Area</vt:lpstr>
      <vt:lpstr>'Investment Pool Nom'!Print_Area</vt:lpstr>
      <vt:lpstr>'Investment Pool Real'!Print_Area</vt:lpstr>
      <vt:lpstr>'KC I+P Index'!Print_Area</vt:lpstr>
      <vt:lpstr>'Local Sales Tax'!Print_Area</vt:lpstr>
      <vt:lpstr>Marine!Print_Area</vt:lpstr>
      <vt:lpstr>'Mental Health Sales Tax'!Print_Area</vt:lpstr>
      <vt:lpstr>Parks!Print_Area</vt:lpstr>
      <vt:lpstr>'Pharmaceuticals PPI'!Print_Area</vt:lpstr>
      <vt:lpstr>PSERN!Print_Area</vt:lpstr>
      <vt:lpstr>REET!Print_Area</vt:lpstr>
      <vt:lpstr>'Rental Car Sales Tax'!Print_Area</vt:lpstr>
      <vt:lpstr>'Retail Gas'!Print_Area</vt:lpstr>
      <vt:lpstr>Roads!Print_Area</vt:lpstr>
      <vt:lpstr>Roads2!Print_Area</vt:lpstr>
      <vt:lpstr>'Sales and Use Taxbase'!Print_Area</vt:lpstr>
      <vt:lpstr>'Seattle CPI-U'!Print_Area</vt:lpstr>
      <vt:lpstr>'Seattle CPI-W'!Print_Area</vt:lpstr>
      <vt:lpstr>'Transit '!Print_Area</vt:lpstr>
      <vt:lpstr>'Transit Sales Tax'!Print_Area</vt:lpstr>
      <vt:lpstr>'Transportation CPI'!Print_Area</vt:lpstr>
      <vt:lpstr>'Unincorporated AV'!Print_Area</vt:lpstr>
      <vt:lpstr>'Unincorporated NC'!Print_Area</vt:lpstr>
      <vt:lpstr>UTGO!Print_Area</vt:lpstr>
      <vt:lpstr>Veterans!Print_Area</vt:lpstr>
      <vt:lpstr>VSHSL!Print_Area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 Cacallori</dc:creator>
  <cp:lastModifiedBy>Cacallori, Anthony</cp:lastModifiedBy>
  <cp:lastPrinted>2022-08-18T19:32:17Z</cp:lastPrinted>
  <dcterms:created xsi:type="dcterms:W3CDTF">2010-06-11T22:06:58Z</dcterms:created>
  <dcterms:modified xsi:type="dcterms:W3CDTF">2022-08-24T20:07:46Z</dcterms:modified>
</cp:coreProperties>
</file>